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8"/>
  <workbookPr/>
  <mc:AlternateContent xmlns:mc="http://schemas.openxmlformats.org/markup-compatibility/2006">
    <mc:Choice Requires="x15">
      <x15ac:absPath xmlns:x15ac="http://schemas.microsoft.com/office/spreadsheetml/2010/11/ac" url="/Users/jacqueline/Documents/SG Entity/Second Act SG/Calculators/"/>
    </mc:Choice>
  </mc:AlternateContent>
  <xr:revisionPtr revIDLastSave="0" documentId="8_{1480B799-7547-2A47-9587-3FAA11F7DF1A}" xr6:coauthVersionLast="47" xr6:coauthVersionMax="47" xr10:uidLastSave="{00000000-0000-0000-0000-000000000000}"/>
  <bookViews>
    <workbookView xWindow="0" yWindow="500" windowWidth="25600" windowHeight="13540" tabRatio="500" activeTab="2" xr2:uid="{00000000-000D-0000-FFFF-FFFF00000000}"/>
  </bookViews>
  <sheets>
    <sheet name="Happiness Expenses" sheetId="1" r:id="rId1"/>
    <sheet name="Summary Dashboard" sheetId="2" r:id="rId2"/>
    <sheet name="About &amp; How To Use" sheetId="3" r:id="rId3"/>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C16" i="2" l="1"/>
  <c r="C9" i="2"/>
  <c r="C7" i="2"/>
  <c r="C80" i="1"/>
  <c r="C12" i="2" s="1"/>
  <c r="G79" i="1"/>
  <c r="D79" i="1"/>
  <c r="G78" i="1"/>
  <c r="D78" i="1"/>
  <c r="G77" i="1"/>
  <c r="D77" i="1"/>
  <c r="G76" i="1"/>
  <c r="D76" i="1"/>
  <c r="D80" i="1" s="1"/>
  <c r="D12" i="2" s="1"/>
  <c r="G75" i="1"/>
  <c r="D75" i="1"/>
  <c r="C72" i="1"/>
  <c r="C11" i="2" s="1"/>
  <c r="G71" i="1"/>
  <c r="D71" i="1"/>
  <c r="G70" i="1"/>
  <c r="D70" i="1"/>
  <c r="G69" i="1"/>
  <c r="D69" i="1"/>
  <c r="G68" i="1"/>
  <c r="D68" i="1"/>
  <c r="G67" i="1"/>
  <c r="D67" i="1"/>
  <c r="G66" i="1"/>
  <c r="D66" i="1"/>
  <c r="G65" i="1"/>
  <c r="D65" i="1"/>
  <c r="G64" i="1"/>
  <c r="D64" i="1"/>
  <c r="G63" i="1"/>
  <c r="D63" i="1"/>
  <c r="G62" i="1"/>
  <c r="D62" i="1"/>
  <c r="D72" i="1" s="1"/>
  <c r="D11" i="2" s="1"/>
  <c r="D59" i="1"/>
  <c r="D10" i="2" s="1"/>
  <c r="C59" i="1"/>
  <c r="C10" i="2" s="1"/>
  <c r="G58" i="1"/>
  <c r="D58" i="1"/>
  <c r="G57" i="1"/>
  <c r="D57" i="1"/>
  <c r="G56" i="1"/>
  <c r="D56" i="1"/>
  <c r="G55" i="1"/>
  <c r="D55" i="1"/>
  <c r="G54" i="1"/>
  <c r="D54" i="1"/>
  <c r="D51" i="1"/>
  <c r="D9" i="2" s="1"/>
  <c r="C51" i="1"/>
  <c r="G50" i="1"/>
  <c r="D50" i="1"/>
  <c r="G49" i="1"/>
  <c r="D49" i="1"/>
  <c r="G48" i="1"/>
  <c r="D48" i="1"/>
  <c r="G47" i="1"/>
  <c r="D47" i="1"/>
  <c r="G46" i="1"/>
  <c r="D46" i="1"/>
  <c r="G45" i="1"/>
  <c r="D45" i="1"/>
  <c r="G44" i="1"/>
  <c r="D44" i="1"/>
  <c r="G43" i="1"/>
  <c r="D43" i="1"/>
  <c r="C40" i="1"/>
  <c r="C8" i="2" s="1"/>
  <c r="G39" i="1"/>
  <c r="D39" i="1"/>
  <c r="G38" i="1"/>
  <c r="D38" i="1"/>
  <c r="G37" i="1"/>
  <c r="D37" i="1"/>
  <c r="G36" i="1"/>
  <c r="D36" i="1"/>
  <c r="G35" i="1"/>
  <c r="D35" i="1"/>
  <c r="G34" i="1"/>
  <c r="D34" i="1"/>
  <c r="D40" i="1" s="1"/>
  <c r="D8" i="2" s="1"/>
  <c r="D31" i="1"/>
  <c r="D7" i="2" s="1"/>
  <c r="C31" i="1"/>
  <c r="G30" i="1"/>
  <c r="D30" i="1"/>
  <c r="G29" i="1"/>
  <c r="D29" i="1"/>
  <c r="G28" i="1"/>
  <c r="D28" i="1"/>
  <c r="G27" i="1"/>
  <c r="D27" i="1"/>
  <c r="G26" i="1"/>
  <c r="D26" i="1"/>
  <c r="G25" i="1"/>
  <c r="D25" i="1"/>
  <c r="C22" i="1"/>
  <c r="C6" i="2" s="1"/>
  <c r="G21" i="1"/>
  <c r="D21" i="1"/>
  <c r="G20" i="1"/>
  <c r="D20" i="1"/>
  <c r="G19" i="1"/>
  <c r="D19" i="1"/>
  <c r="G18" i="1"/>
  <c r="D18" i="1"/>
  <c r="D22" i="1" s="1"/>
  <c r="D6" i="2" s="1"/>
  <c r="G17" i="1"/>
  <c r="D17" i="1"/>
  <c r="C14" i="1"/>
  <c r="C83" i="1" s="1"/>
  <c r="G13" i="1"/>
  <c r="D13" i="1"/>
  <c r="G12" i="1"/>
  <c r="D12" i="1"/>
  <c r="G11" i="1"/>
  <c r="D11" i="1"/>
  <c r="G10" i="1"/>
  <c r="D10" i="1"/>
  <c r="G9" i="1"/>
  <c r="D9" i="1"/>
  <c r="G8" i="1"/>
  <c r="D8" i="1"/>
  <c r="D14" i="1" s="1"/>
  <c r="G7" i="1"/>
  <c r="D7" i="1"/>
  <c r="C13" i="2" l="1"/>
  <c r="C86" i="1"/>
  <c r="D5" i="2"/>
  <c r="D83" i="1"/>
  <c r="D13" i="2" s="1"/>
  <c r="C5" i="2"/>
  <c r="C88" i="1" l="1"/>
  <c r="C19" i="2" s="1"/>
  <c r="C87" i="1"/>
  <c r="C17" i="2"/>
  <c r="C18" i="2" l="1"/>
  <c r="C89" i="1"/>
  <c r="C20" i="2" s="1"/>
</calcChain>
</file>

<file path=xl/sharedStrings.xml><?xml version="1.0" encoding="utf-8"?>
<sst xmlns="http://schemas.openxmlformats.org/spreadsheetml/2006/main" count="178" uniqueCount="126">
  <si>
    <t>What does a genuinely happy life actually cost? Design it here.</t>
  </si>
  <si>
    <t>Expense Item</t>
  </si>
  <si>
    <t>Monthly (S$)</t>
  </si>
  <si>
    <t>Annual (S$)</t>
  </si>
  <si>
    <t>Essential? (Y/N)</t>
  </si>
  <si>
    <t>Happiness Score (1–5)</t>
  </si>
  <si>
    <t>Keep in Retirement?</t>
  </si>
  <si>
    <t>🏠  HOUSING &amp; UTILITIES</t>
  </si>
  <si>
    <t>Rent / Mortgage / Maintenance Fees</t>
  </si>
  <si>
    <t>Y</t>
  </si>
  <si>
    <t>Property Tax</t>
  </si>
  <si>
    <t>Utilities (electricity, water, gas)</t>
  </si>
  <si>
    <t>Internet &amp; Mobile Plans</t>
  </si>
  <si>
    <t>Household Supplies &amp; Toiletries</t>
  </si>
  <si>
    <t>Home Maintenance &amp; Repairs</t>
  </si>
  <si>
    <t>Domestic Help</t>
  </si>
  <si>
    <t>N</t>
  </si>
  <si>
    <t>Subtotal — Housing &amp; Utilities</t>
  </si>
  <si>
    <t>🍜  FOOD &amp; DINING</t>
  </si>
  <si>
    <t>Hawker &amp; Kopitiam (daily meals)</t>
  </si>
  <si>
    <t>Groceries &amp; Home Cooking</t>
  </si>
  <si>
    <t>Restaurants &amp; Café Dining</t>
  </si>
  <si>
    <t>Beverages (kopi, teh, bubble tea)</t>
  </si>
  <si>
    <t>Food Delivery</t>
  </si>
  <si>
    <t>Subtotal — Food &amp; Dining</t>
  </si>
  <si>
    <t>🚌  TRANSPORT</t>
  </si>
  <si>
    <t>MRT / Bus EZ-Link Top-Up</t>
  </si>
  <si>
    <t>Grab / Taxi</t>
  </si>
  <si>
    <t>Car Loan / COE / Road Tax</t>
  </si>
  <si>
    <t>Petrol</t>
  </si>
  <si>
    <t>Car Insurance</t>
  </si>
  <si>
    <t>Car Servicing &amp; Parking</t>
  </si>
  <si>
    <t>Subtotal — Transport</t>
  </si>
  <si>
    <t>💊  HEALTH &amp; WELLNESS</t>
  </si>
  <si>
    <t>GP / Specialist Visits</t>
  </si>
  <si>
    <t>Medication &amp; Supplements</t>
  </si>
  <si>
    <t>Gym / ActiveSG / Fitness Classes</t>
  </si>
  <si>
    <t>Dental &amp; Optical</t>
  </si>
  <si>
    <t>Alternative Therapies (TCM, physio)</t>
  </si>
  <si>
    <t>Mental Health &amp; Counselling</t>
  </si>
  <si>
    <t>Subtotal — Health &amp; Wellness</t>
  </si>
  <si>
    <t>🛡️  INSURANCE PREMIUMS</t>
  </si>
  <si>
    <t>MediShield Life / Integrated Shield Plan</t>
  </si>
  <si>
    <t>Life Insurance</t>
  </si>
  <si>
    <t>Critical Illness Insurance</t>
  </si>
  <si>
    <t>Total &amp; Permanent Disability (TPD)</t>
  </si>
  <si>
    <t>Long-Term Care / ElderShield / CareShield</t>
  </si>
  <si>
    <t>Personal Accident Insurance</t>
  </si>
  <si>
    <t>Home / Contents Insurance</t>
  </si>
  <si>
    <t>Travel Insurance (annual)</t>
  </si>
  <si>
    <t>Subtotal — Insurance Premiums</t>
  </si>
  <si>
    <t>👨‍👩‍👧  FAMILY &amp; RELATIONSHIPS</t>
  </si>
  <si>
    <t>Parents / In-Laws Allowance</t>
  </si>
  <si>
    <t>Children's Education &amp; Activities</t>
  </si>
  <si>
    <t>Family Dining &amp; Gatherings</t>
  </si>
  <si>
    <t>Gifts &amp; Red Packets (Ang Bao)</t>
  </si>
  <si>
    <t>Childcare / Elder Care Costs</t>
  </si>
  <si>
    <t>Subtotal — Family &amp; Relationships</t>
  </si>
  <si>
    <t>✨  ACTIVITIES THAT SPARK JOY</t>
  </si>
  <si>
    <t>Travel &amp; Holidays</t>
  </si>
  <si>
    <t>Hobbies (golf, tennis, art, music...)</t>
  </si>
  <si>
    <t>Books, Courses &amp; Learning</t>
  </si>
  <si>
    <t>Streaming &amp; Entertainment</t>
  </si>
  <si>
    <t>Concerts, Theatre &amp; Events</t>
  </si>
  <si>
    <t>Sports &amp; Recreation</t>
  </si>
  <si>
    <t>Voluntary Work &amp; Donations</t>
  </si>
  <si>
    <t>Social Clubs &amp; Memberships</t>
  </si>
  <si>
    <t>Pets</t>
  </si>
  <si>
    <t>Personal Growth &amp; Coaching</t>
  </si>
  <si>
    <t>Subtotal — Activities That Spark Joy</t>
  </si>
  <si>
    <t>🪷  PERSONAL CARE &amp; MISCELLANEOUS</t>
  </si>
  <si>
    <t>Haircuts &amp; Grooming</t>
  </si>
  <si>
    <t>Clothing &amp; Shoes</t>
  </si>
  <si>
    <t>Skincare &amp; Personal Care</t>
  </si>
  <si>
    <t>Subscriptions (apps, news, etc.)</t>
  </si>
  <si>
    <t>Miscellaneous / Contingency</t>
  </si>
  <si>
    <t>Subtotal — Personal Care &amp; Misc.</t>
  </si>
  <si>
    <t>💰  TOTAL HAPPINESS EXPENSES</t>
  </si>
  <si>
    <t>📊  HAPPINESS vs. CURRENT LIFE — The Gap</t>
  </si>
  <si>
    <t>Your Current Monthly Expenses (S$)</t>
  </si>
  <si>
    <t>Your Happiness Monthly Expenses (S$)</t>
  </si>
  <si>
    <t>Monthly Savings if You Chose Happiness</t>
  </si>
  <si>
    <t>Annual Savings if You Chose Happiness</t>
  </si>
  <si>
    <t>Years Earlier You Could Retire (est.)</t>
  </si>
  <si>
    <t>🌿  Reflection Prompts — Your Notes</t>
  </si>
  <si>
    <t>• What surprised you most about your happiness expenses?</t>
  </si>
  <si>
    <t>• Which items on your current list do NOT appear on your happiness list?</t>
  </si>
  <si>
    <t>• What would you do with the time and money you free up?</t>
  </si>
  <si>
    <t>• What is one small thing you can do differently this week?</t>
  </si>
  <si>
    <t>💡  Blue cells are your inputs. Happiness Score: 1 = low joy, 5 = pure joy. Essential = cannot live without. This calculator is for self-reflection only and does not constitute financial advice.  |  Second Act © 2026</t>
  </si>
  <si>
    <t>How does your happiness budget break down?</t>
  </si>
  <si>
    <t>Category</t>
  </si>
  <si>
    <t>Housing &amp; Utilities</t>
  </si>
  <si>
    <t>Food &amp; Dining</t>
  </si>
  <si>
    <t>Transport</t>
  </si>
  <si>
    <t>Health &amp; Wellness</t>
  </si>
  <si>
    <t>Insurance Premiums</t>
  </si>
  <si>
    <t>Family &amp; Relationships</t>
  </si>
  <si>
    <t>Activities That Spark Joy</t>
  </si>
  <si>
    <t>Personal Care &amp; Misc.</t>
  </si>
  <si>
    <t>TOTAL</t>
  </si>
  <si>
    <t>The Gap — Happiness vs. Current Life</t>
  </si>
  <si>
    <t>Current Monthly Expenses</t>
  </si>
  <si>
    <t>Happiness Monthly Expenses</t>
  </si>
  <si>
    <t>Monthly Savings</t>
  </si>
  <si>
    <t>Annual Savings</t>
  </si>
  <si>
    <t>Years Earlier to Retire</t>
  </si>
  <si>
    <t>What is this calculator for?</t>
  </si>
  <si>
    <t>This tool helps you answer one of the most important questions in life design: not 'how much do I need?' but 'how much do I actually need to be genuinely happy?' Many of us overestimate our retirement number because we benchmark against our current lifestyle — not our ideal one. This calculator invites you to design your happy life from scratch, and see what it actually costs.</t>
  </si>
  <si>
    <t>How to use it</t>
  </si>
  <si>
    <t>1. Go to the 'Happiness Expenses' sheet.  2. Fill in the blue cells with your estimated monthly spend for each item.  3. For items that don't apply, leave them blank or enter 0.  4. Rate each item on how much joy it brings you (1 = low, 5 = pure joy).  5. Mark Essential (Y/N) — Y for items you cannot live without.  6. Mark 'Keep in Retirement?' to flag what stays in your future life.  7. Enter your current monthly expenses in the Comparison Panel at the bottom.  8. Check the 'Summary Dashboard' sheet for a visual breakdown.  9. Use the Reflection Prompts to journal your insights.</t>
  </si>
  <si>
    <t>What is the Happiness Score?</t>
  </si>
  <si>
    <t>Rate each expense from 1 to 5 based on how much genuine joy or wellbeing it brings you. A score of 5 means this item is central to your happiness. A score of 1 means you spend on it out of habit or obligation, not joy. Use this to identify what to keep, cut, or reimagine when you design your retirement life.</t>
  </si>
  <si>
    <t>What does 'Essential' mean?</t>
  </si>
  <si>
    <t>Mark Y for items you cannot live without — housing, utilities, medication, insurance. Mark N for items that are lifestyle choices. This helps you see your true baseline vs. your joy budget.</t>
  </si>
  <si>
    <t>⚠️  Important Disclaimer — Please Read</t>
  </si>
  <si>
    <t>This calculator is provided for EDUCATIONAL AND ILLUSTRATIVE PURPOSES ONLY. It does not constitute financial advice, investment advice, or any form of regulated financial service. Second Act SG is a coaching and educational platform — not a licensed financial adviser or regulated entity under the Financial Advisers Act (Cap. 110) of Singapore. Before making any financial decision, please consult a qualified financial adviser licensed by MAS. You can verify advisers at mas.gov.sg.</t>
  </si>
  <si>
    <t>🏢  About Second Act SG</t>
  </si>
  <si>
    <t>Second Act SG supports individuals who are ready to live more intentionally — helping them crystallise what a fulfilling second act looks like, and build a grounded, realistic plan to get there. We work at the intersection of life design and financial clarity: starting with your dream, anchoring it in today's reality, and mapping the steps in between. Because a well-lived second act isn't just about having enough — it's about knowing exactly what you're building towards.</t>
  </si>
  <si>
    <t>📬  Contact &amp; Connect</t>
  </si>
  <si>
    <t>Follow us on LinkedIn</t>
  </si>
  <si>
    <t>We offer obligation-free discovery sessions. Visit secondactsg.com to learn more or to schedule a chat.  Follow Second Act SG on LinkedIn for weekly content on life design, financial independence, and living your best second act.</t>
  </si>
  <si>
    <t>Visit our website for more content or to schedule an obligation-free discovery session.</t>
  </si>
  <si>
    <t>Second Act  |  Happiness Expenses Calculator</t>
  </si>
  <si>
    <t>Second Act  |  Expense Summary Dashboard</t>
  </si>
  <si>
    <t xml:space="preserve">                                           Second Act  |  Happiness Expenses Calculator — How To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</si>
</sst>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S$&quot;#,##0.00;&quot;(S$&quot;#,##0.00\);\-"/>
    <numFmt numFmtId="165" formatCode="0.0&quot; years&quot;"/>
    <numFmt numFmtId="166" formatCode="&quot;S$&quot;#,##0;&quot;(S$&quot;#,##0\);\-"/>
  </numFmts>
  <fonts count="19" x14ac:knownFonts="1">
    <font>
      <sz val="11"/>
      <color theme="1"/>
      <name val="Calibri"/>
      <family val="2"/>
      <charset val="1"/>
    </font>
    <font>
      <b/>
      <sz val="16"/>
      <color rgb="FFFFFFFF"/>
      <name val="Arial"/>
      <family val="2"/>
    </font>
    <font>
      <i/>
      <sz val="10"/>
      <color rgb="FFC9A84C"/>
      <name val="Arial"/>
      <family val="2"/>
    </font>
    <font>
      <b/>
      <sz val="10"/>
      <color rgb="FFFFFFFF"/>
      <name val="Arial"/>
      <family val="2"/>
    </font>
    <font>
      <sz val="10"/>
      <color rgb="FF1A1A1A"/>
      <name val="Arial"/>
      <family val="2"/>
    </font>
    <font>
      <sz val="10"/>
      <color rgb="FF0000FF"/>
      <name val="Arial"/>
      <family val="2"/>
    </font>
    <font>
      <sz val="10"/>
      <color rgb="FF000000"/>
      <name val="Arial"/>
      <family val="2"/>
    </font>
    <font>
      <b/>
      <sz val="10"/>
      <color rgb="FF2D6A6A"/>
      <name val="Arial"/>
      <family val="2"/>
    </font>
    <font>
      <b/>
      <sz val="12"/>
      <color rgb="FFFFFFFF"/>
      <name val="Arial"/>
      <family val="2"/>
    </font>
    <font>
      <b/>
      <sz val="11"/>
      <color rgb="FFFFFFFF"/>
      <name val="Arial"/>
      <family val="2"/>
    </font>
    <font>
      <b/>
      <sz val="10"/>
      <color rgb="FF1A1A1A"/>
      <name val="Arial"/>
      <family val="2"/>
    </font>
    <font>
      <i/>
      <sz val="9"/>
      <color rgb="FF666666"/>
      <name val="Arial"/>
      <family val="2"/>
    </font>
    <font>
      <b/>
      <sz val="15"/>
      <color rgb="FFFFFFFF"/>
      <name val="Arial"/>
      <family val="2"/>
    </font>
    <font>
      <b/>
      <sz val="14"/>
      <color rgb="FFFFFFFF"/>
      <name val="Arial"/>
      <family val="2"/>
    </font>
    <font>
      <u/>
      <sz val="11"/>
      <color theme="10"/>
      <name val="Calibri"/>
      <family val="2"/>
      <charset val="1"/>
    </font>
    <font>
      <b/>
      <sz val="11"/>
      <name val="Arial"/>
    </font>
    <font>
      <sz val="10"/>
      <name val="Arial"/>
    </font>
    <font>
      <sz val="10"/>
      <name val="Arial"/>
      <family val="2"/>
    </font>
    <font>
      <b/>
      <sz val="14"/>
      <name val="Arial"/>
      <family val="2"/>
    </font>
  </fonts>
  <fills count="8">
    <fill>
      <patternFill patternType="none"/>
    </fill>
    <fill>
      <patternFill patternType="gray125"/>
    </fill>
    <fill>
      <patternFill patternType="solid">
        <fgColor rgb="FF2D6A6A"/>
        <bgColor rgb="FF008080"/>
      </patternFill>
    </fill>
    <fill>
      <patternFill patternType="solid">
        <fgColor rgb="FFC9A84C"/>
        <bgColor rgb="FFFF9900"/>
      </patternFill>
    </fill>
    <fill>
      <patternFill patternType="solid">
        <fgColor rgb="FFF5F5F5"/>
        <bgColor rgb="FFE8F4F4"/>
      </patternFill>
    </fill>
    <fill>
      <patternFill patternType="solid">
        <fgColor rgb="FFFFFFFF"/>
        <bgColor rgb="FFF5F5F5"/>
      </patternFill>
    </fill>
    <fill>
      <patternFill patternType="solid">
        <fgColor rgb="FFE8F4F4"/>
        <bgColor rgb="FFF5F5F5"/>
      </patternFill>
    </fill>
    <fill>
      <patternFill patternType="solid">
        <fgColor rgb="FFFDF6E3"/>
        <bgColor rgb="FFF5F5F5"/>
      </patternFill>
    </fill>
  </fills>
  <borders count="4">
    <border>
      <left/>
      <right/>
      <top/>
      <bottom/>
      <diagonal/>
    </border>
    <border>
      <left style="thin">
        <color rgb="FFCCCCCC"/>
      </left>
      <right style="thin">
        <color rgb="FFCCCCCC"/>
      </right>
      <top style="thin">
        <color rgb="FFCCCCCC"/>
      </top>
      <bottom style="thin">
        <color rgb="FFCCCCCC"/>
      </bottom>
      <diagonal/>
    </border>
    <border>
      <left style="thin">
        <color rgb="FFCCCCCC"/>
      </left>
      <right/>
      <top style="thin">
        <color rgb="FFCCCCCC"/>
      </top>
      <bottom style="thin">
        <color rgb="FFCCCCCC"/>
      </bottom>
      <diagonal/>
    </border>
    <border>
      <left/>
      <right/>
      <top style="thin">
        <color rgb="FFCCCCCC"/>
      </top>
      <bottom style="thin">
        <color rgb="FFCCCCCC"/>
      </bottom>
      <diagonal/>
    </border>
  </borders>
  <cellStyleXfs count="2">
    <xf numFmtId="0" fontId="0" fillId="0" borderId="0"/>
    <xf numFmtId="0" fontId="14" fillId="0" borderId="0"/>
  </cellStyleXfs>
  <cellXfs count="57">
    <xf numFmtId="0" fontId="0" fillId="0" borderId="0" xfId="0"/>
    <xf numFmtId="0" fontId="9" fillId="2" borderId="0" xfId="0" applyFont="1" applyFill="1" applyAlignment="1">
      <alignment horizontal="left" vertical="center" indent="1"/>
    </xf>
    <xf numFmtId="0" fontId="3" fillId="3" borderId="1" xfId="0" applyFont="1" applyFill="1" applyBorder="1" applyAlignment="1">
      <alignment horizontal="center" vertical="center" wrapText="1"/>
    </xf>
    <xf numFmtId="0" fontId="4" fillId="4" borderId="1" xfId="0" applyFont="1" applyFill="1" applyBorder="1" applyAlignment="1">
      <alignment horizontal="left" vertical="center" wrapText="1" indent="1"/>
    </xf>
    <xf numFmtId="164" fontId="5" fillId="5" borderId="1" xfId="0" applyNumberFormat="1" applyFont="1" applyFill="1" applyBorder="1" applyAlignment="1">
      <alignment horizontal="right" vertical="center"/>
    </xf>
    <xf numFmtId="166" fontId="6" fillId="4" borderId="1" xfId="0" applyNumberFormat="1" applyFont="1" applyFill="1" applyBorder="1" applyAlignment="1">
      <alignment horizontal="right" vertical="center"/>
    </xf>
    <xf numFmtId="0" fontId="5" fillId="5"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4" fillId="5" borderId="1" xfId="0" applyFont="1" applyFill="1" applyBorder="1" applyAlignment="1">
      <alignment horizontal="left" vertical="center" wrapText="1" indent="1"/>
    </xf>
    <xf numFmtId="166" fontId="6" fillId="5" borderId="1" xfId="0" applyNumberFormat="1" applyFont="1" applyFill="1" applyBorder="1" applyAlignment="1">
      <alignment horizontal="right" vertical="center"/>
    </xf>
    <xf numFmtId="0" fontId="6" fillId="5" borderId="1" xfId="0" applyFont="1" applyFill="1" applyBorder="1" applyAlignment="1">
      <alignment horizontal="center" vertical="center" wrapText="1"/>
    </xf>
    <xf numFmtId="0" fontId="7" fillId="6" borderId="1" xfId="0" applyFont="1" applyFill="1" applyBorder="1" applyAlignment="1">
      <alignment horizontal="left" vertical="center" wrapText="1" indent="1"/>
    </xf>
    <xf numFmtId="164" fontId="7" fillId="6" borderId="1" xfId="0" applyNumberFormat="1" applyFont="1" applyFill="1" applyBorder="1" applyAlignment="1">
      <alignment horizontal="right" vertical="center"/>
    </xf>
    <xf numFmtId="166" fontId="7" fillId="6" borderId="1" xfId="0" applyNumberFormat="1" applyFont="1" applyFill="1" applyBorder="1" applyAlignment="1">
      <alignment horizontal="right" vertical="center"/>
    </xf>
    <xf numFmtId="0" fontId="0" fillId="6" borderId="1" xfId="0" applyFill="1" applyBorder="1"/>
    <xf numFmtId="0" fontId="8" fillId="2" borderId="1" xfId="0" applyFont="1" applyFill="1" applyBorder="1" applyAlignment="1">
      <alignment horizontal="left" vertical="center" wrapText="1" indent="1"/>
    </xf>
    <xf numFmtId="164" fontId="8" fillId="2" borderId="1" xfId="0" applyNumberFormat="1" applyFont="1" applyFill="1" applyBorder="1" applyAlignment="1">
      <alignment horizontal="right" vertical="center"/>
    </xf>
    <xf numFmtId="166" fontId="8" fillId="2" borderId="1" xfId="0" applyNumberFormat="1" applyFont="1" applyFill="1" applyBorder="1" applyAlignment="1">
      <alignment horizontal="right" vertical="center"/>
    </xf>
    <xf numFmtId="0" fontId="0" fillId="2" borderId="1" xfId="0" applyFill="1" applyBorder="1"/>
    <xf numFmtId="0" fontId="10" fillId="6" borderId="1" xfId="0" applyFont="1" applyFill="1" applyBorder="1" applyAlignment="1">
      <alignment horizontal="left" vertical="center" wrapText="1" indent="1"/>
    </xf>
    <xf numFmtId="0" fontId="0" fillId="5" borderId="1" xfId="0" applyFill="1" applyBorder="1"/>
    <xf numFmtId="0" fontId="0" fillId="7" borderId="1" xfId="0" applyFill="1" applyBorder="1"/>
    <xf numFmtId="164" fontId="6" fillId="5" borderId="1" xfId="0" applyNumberFormat="1" applyFont="1" applyFill="1" applyBorder="1" applyAlignment="1">
      <alignment horizontal="right" vertical="center"/>
    </xf>
    <xf numFmtId="164" fontId="6" fillId="4" borderId="1" xfId="0" applyNumberFormat="1" applyFont="1" applyFill="1" applyBorder="1" applyAlignment="1">
      <alignment horizontal="right" vertical="center"/>
    </xf>
    <xf numFmtId="0" fontId="9" fillId="2" borderId="1" xfId="0" applyFont="1" applyFill="1" applyBorder="1" applyAlignment="1">
      <alignment horizontal="left" vertical="center" wrapText="1" indent="1"/>
    </xf>
    <xf numFmtId="164" fontId="9" fillId="2" borderId="1" xfId="0" applyNumberFormat="1" applyFont="1" applyFill="1" applyBorder="1" applyAlignment="1">
      <alignment horizontal="right" vertical="center"/>
    </xf>
    <xf numFmtId="166" fontId="9" fillId="2" borderId="1" xfId="0" applyNumberFormat="1" applyFont="1" applyFill="1" applyBorder="1" applyAlignment="1">
      <alignment horizontal="right" vertical="center"/>
    </xf>
    <xf numFmtId="0" fontId="4" fillId="6" borderId="1" xfId="0" applyFont="1" applyFill="1" applyBorder="1" applyAlignment="1">
      <alignment horizontal="left" vertical="center" wrapText="1" indent="1"/>
    </xf>
    <xf numFmtId="0" fontId="13" fillId="2" borderId="0" xfId="0" applyFont="1" applyFill="1" applyAlignment="1">
      <alignment horizontal="left" vertical="center" indent="1"/>
    </xf>
    <xf numFmtId="0" fontId="14" fillId="0" borderId="0" xfId="1"/>
    <xf numFmtId="0" fontId="15" fillId="6" borderId="0" xfId="0" applyFont="1" applyFill="1" applyAlignment="1">
      <alignment horizontal="left" vertical="center" wrapText="1" indent="1"/>
    </xf>
    <xf numFmtId="0" fontId="16" fillId="0" borderId="0" xfId="0" applyFont="1" applyAlignment="1">
      <alignment wrapText="1"/>
    </xf>
    <xf numFmtId="0" fontId="16" fillId="0" borderId="0" xfId="1" applyFont="1" applyAlignment="1">
      <alignment wrapText="1"/>
    </xf>
    <xf numFmtId="0" fontId="15" fillId="2" borderId="0" xfId="0" applyFont="1" applyFill="1" applyAlignment="1">
      <alignment horizontal="left" vertical="center" indent="1"/>
    </xf>
    <xf numFmtId="0" fontId="16" fillId="6" borderId="0" xfId="0" applyFont="1" applyFill="1" applyAlignment="1">
      <alignment wrapText="1"/>
    </xf>
    <xf numFmtId="0" fontId="15" fillId="0" borderId="0" xfId="0" applyFont="1"/>
    <xf numFmtId="0" fontId="5" fillId="5" borderId="2" xfId="0" applyFont="1" applyFill="1" applyBorder="1" applyAlignment="1">
      <alignment horizontal="left" vertical="center" wrapText="1" indent="1"/>
    </xf>
    <xf numFmtId="0" fontId="0" fillId="0" borderId="3" xfId="0" applyBorder="1"/>
    <xf numFmtId="0" fontId="2" fillId="2" borderId="0" xfId="0" applyFont="1" applyFill="1" applyAlignment="1">
      <alignment horizontal="center" vertical="center" wrapText="1"/>
    </xf>
    <xf numFmtId="0" fontId="0" fillId="0" borderId="0" xfId="0"/>
    <xf numFmtId="164" fontId="6" fillId="6" borderId="2" xfId="0" applyNumberFormat="1" applyFont="1" applyFill="1" applyBorder="1" applyAlignment="1">
      <alignment horizontal="right" vertical="center"/>
    </xf>
    <xf numFmtId="0" fontId="3" fillId="2" borderId="0" xfId="0" applyFont="1" applyFill="1" applyAlignment="1">
      <alignment horizontal="left" vertical="center" indent="1"/>
    </xf>
    <xf numFmtId="0" fontId="1" fillId="2" borderId="0" xfId="0" applyFont="1" applyFill="1" applyAlignment="1">
      <alignment horizontal="center" vertical="center" wrapText="1"/>
    </xf>
    <xf numFmtId="165" fontId="6" fillId="7" borderId="2" xfId="0" applyNumberFormat="1" applyFont="1" applyFill="1" applyBorder="1" applyAlignment="1">
      <alignment horizontal="right" vertical="center"/>
    </xf>
    <xf numFmtId="166" fontId="6" fillId="7" borderId="2" xfId="0" applyNumberFormat="1" applyFont="1" applyFill="1" applyBorder="1" applyAlignment="1">
      <alignment horizontal="right" vertical="center"/>
    </xf>
    <xf numFmtId="164" fontId="5" fillId="5" borderId="2" xfId="0" applyNumberFormat="1" applyFont="1" applyFill="1" applyBorder="1" applyAlignment="1">
      <alignment horizontal="right" vertical="center"/>
    </xf>
    <xf numFmtId="0" fontId="9" fillId="3" borderId="0" xfId="0" applyFont="1" applyFill="1" applyAlignment="1">
      <alignment horizontal="left" vertical="center" indent="1"/>
    </xf>
    <xf numFmtId="0" fontId="11" fillId="4" borderId="0" xfId="0" applyFont="1" applyFill="1" applyAlignment="1">
      <alignment horizontal="left" vertical="center" wrapText="1" indent="1"/>
    </xf>
    <xf numFmtId="0" fontId="9" fillId="2" borderId="0" xfId="0" applyFont="1" applyFill="1" applyAlignment="1">
      <alignment horizontal="left" vertical="center" indent="1"/>
    </xf>
    <xf numFmtId="164" fontId="6" fillId="7" borderId="2" xfId="0" applyNumberFormat="1" applyFont="1" applyFill="1" applyBorder="1" applyAlignment="1">
      <alignment horizontal="right" vertical="center"/>
    </xf>
    <xf numFmtId="165" fontId="7" fillId="7" borderId="2" xfId="0" applyNumberFormat="1" applyFont="1" applyFill="1" applyBorder="1" applyAlignment="1">
      <alignment horizontal="right" vertical="center"/>
    </xf>
    <xf numFmtId="164" fontId="6" fillId="5" borderId="2" xfId="0" applyNumberFormat="1" applyFont="1" applyFill="1" applyBorder="1" applyAlignment="1">
      <alignment horizontal="right" vertical="center"/>
    </xf>
    <xf numFmtId="0" fontId="12" fillId="2" borderId="0" xfId="0" applyFont="1" applyFill="1" applyAlignment="1">
      <alignment horizontal="center" vertical="center" wrapText="1"/>
    </xf>
    <xf numFmtId="166" fontId="7" fillId="7" borderId="2" xfId="0" applyNumberFormat="1" applyFont="1" applyFill="1" applyBorder="1" applyAlignment="1">
      <alignment horizontal="right" vertical="center"/>
    </xf>
    <xf numFmtId="164" fontId="7" fillId="7" borderId="2" xfId="0" applyNumberFormat="1" applyFont="1" applyFill="1" applyBorder="1" applyAlignment="1">
      <alignment horizontal="right" vertical="center"/>
    </xf>
    <xf numFmtId="0" fontId="17" fillId="0" borderId="0" xfId="0" applyFont="1" applyAlignment="1">
      <alignment wrapText="1"/>
    </xf>
    <xf numFmtId="0" fontId="18" fillId="0" borderId="0" xfId="0" applyFont="1"/>
  </cellXfs>
  <cellStyles count="2">
    <cellStyle name="Hy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2D6A6A"/>
      <rgbColor rgb="FFCCCCCC"/>
      <rgbColor rgb="FF808080"/>
      <rgbColor rgb="FF9999FF"/>
      <rgbColor rgb="FF993366"/>
      <rgbColor rgb="FFFDF6E3"/>
      <rgbColor rgb="FFE8F4F4"/>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F5F5F5"/>
      <rgbColor rgb="FFCCFFCC"/>
      <rgbColor rgb="FFFFFF99"/>
      <rgbColor rgb="FF99CCFF"/>
      <rgbColor rgb="FFFF99CC"/>
      <rgbColor rgb="FFCC99FF"/>
      <rgbColor rgb="FFFFCC99"/>
      <rgbColor rgb="FF3366FF"/>
      <rgbColor rgb="FF33CCCC"/>
      <rgbColor rgb="FF99CC00"/>
      <rgbColor rgb="FFFFCC00"/>
      <rgbColor rgb="FFFF9900"/>
      <rgbColor rgb="FFFF6600"/>
      <rgbColor rgb="FF666666"/>
      <rgbColor rgb="FFC9A84C"/>
      <rgbColor rgb="FF003366"/>
      <rgbColor rgb="FF339966"/>
      <rgbColor rgb="FF003300"/>
      <rgbColor rgb="FF333300"/>
      <rgbColor rgb="FF993300"/>
      <rgbColor rgb="FF993366"/>
      <rgbColor rgb="FF333399"/>
      <rgbColor rgb="FF1A1A1A"/>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215900</xdr:colOff>
      <xdr:row>0</xdr:row>
      <xdr:rowOff>38100</xdr:rowOff>
    </xdr:from>
    <xdr:ext cx="1104900" cy="787400"/>
    <xdr:pic>
      <xdr:nvPicPr>
        <xdr:cNvPr id="2" name="Image 1" descr="Pictur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215900" y="38100"/>
          <a:ext cx="1104900" cy="78740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190500</xdr:colOff>
      <xdr:row>0</xdr:row>
      <xdr:rowOff>25400</xdr:rowOff>
    </xdr:from>
    <xdr:ext cx="876300" cy="749300"/>
    <xdr:pic>
      <xdr:nvPicPr>
        <xdr:cNvPr id="2" name="Image 1" descr="Picture">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xfrm>
          <a:off x="190500" y="25400"/>
          <a:ext cx="876300" cy="749300"/>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12700</xdr:colOff>
      <xdr:row>0</xdr:row>
      <xdr:rowOff>88900</xdr:rowOff>
    </xdr:from>
    <xdr:ext cx="1346200" cy="1257300"/>
    <xdr:pic>
      <xdr:nvPicPr>
        <xdr:cNvPr id="2" name="Image 1" descr="Picture">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stretch>
          <a:fillRect/>
        </a:stretch>
      </xdr:blipFill>
      <xdr:spPr>
        <a:xfrm>
          <a:off x="241300" y="88900"/>
          <a:ext cx="1346200" cy="1257300"/>
        </a:xfrm>
        <a:prstGeom prst="rect">
          <a:avLst/>
        </a:prstGeom>
      </xdr:spPr>
    </xdr:pic>
    <xdr:clientData/>
  </xdr:oneCellAnchor>
</xdr: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hyperlink" Target="https://secondactsg.com/" TargetMode="External"/><Relationship Id="rId2" Type="http://schemas.openxmlformats.org/officeDocument/2006/relationships/hyperlink" Target="https://www.linkedin.com/company/second-act-sg/?viewAsMember=true" TargetMode="External"/><Relationship Id="rId1" Type="http://schemas.openxmlformats.org/officeDocument/2006/relationships/hyperlink" Target="https://www.linkedin.com/in/jael-kong-31959084/" TargetMode="External"/><Relationship Id="rId4"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97"/>
  <sheetViews>
    <sheetView zoomScaleNormal="100" workbookViewId="0">
      <selection activeCell="L3" sqref="L3"/>
    </sheetView>
  </sheetViews>
  <sheetFormatPr baseColWidth="10" defaultColWidth="8.6640625" defaultRowHeight="15" x14ac:dyDescent="0.2"/>
  <cols>
    <col min="1" max="1" width="3" customWidth="1"/>
    <col min="2" max="2" width="32" customWidth="1"/>
    <col min="3" max="6" width="18" customWidth="1"/>
    <col min="7" max="7" width="20" customWidth="1"/>
    <col min="8" max="8" width="3" customWidth="1"/>
  </cols>
  <sheetData>
    <row r="1" spans="2:7" ht="42" customHeight="1" x14ac:dyDescent="0.2">
      <c r="B1" s="42" t="s">
        <v>123</v>
      </c>
      <c r="C1" s="39"/>
      <c r="D1" s="39"/>
      <c r="E1" s="39"/>
      <c r="F1" s="39"/>
      <c r="G1" s="39"/>
    </row>
    <row r="2" spans="2:7" ht="21.75" customHeight="1" x14ac:dyDescent="0.2">
      <c r="B2" s="38" t="s">
        <v>0</v>
      </c>
      <c r="C2" s="39"/>
      <c r="D2" s="39"/>
      <c r="E2" s="39"/>
      <c r="F2" s="39"/>
      <c r="G2" s="39"/>
    </row>
    <row r="3" spans="2:7" ht="7.5" customHeight="1" x14ac:dyDescent="0.2"/>
    <row r="4" spans="2:7" ht="30" customHeight="1" x14ac:dyDescent="0.2">
      <c r="B4" s="2" t="s">
        <v>1</v>
      </c>
      <c r="C4" s="2" t="s">
        <v>2</v>
      </c>
      <c r="D4" s="2" t="s">
        <v>3</v>
      </c>
      <c r="E4" s="2" t="s">
        <v>4</v>
      </c>
      <c r="F4" s="2" t="s">
        <v>5</v>
      </c>
      <c r="G4" s="2" t="s">
        <v>6</v>
      </c>
    </row>
    <row r="5" spans="2:7" ht="7.5" customHeight="1" x14ac:dyDescent="0.2"/>
    <row r="6" spans="2:7" ht="24" customHeight="1" x14ac:dyDescent="0.2">
      <c r="B6" s="41" t="s">
        <v>7</v>
      </c>
      <c r="C6" s="39"/>
      <c r="D6" s="39"/>
      <c r="E6" s="39"/>
      <c r="F6" s="39"/>
      <c r="G6" s="39"/>
    </row>
    <row r="7" spans="2:7" ht="19.5" customHeight="1" x14ac:dyDescent="0.2">
      <c r="B7" s="3" t="s">
        <v>8</v>
      </c>
      <c r="C7" s="4">
        <v>2500</v>
      </c>
      <c r="D7" s="5">
        <f t="shared" ref="D7:D13" si="0">C7*12</f>
        <v>30000</v>
      </c>
      <c r="E7" s="6" t="s">
        <v>9</v>
      </c>
      <c r="F7" s="6">
        <v>5</v>
      </c>
      <c r="G7" s="7" t="str">
        <f t="shared" ref="G7:G13" si="1">IF(C7&gt;0,"Yes","No")</f>
        <v>Yes</v>
      </c>
    </row>
    <row r="8" spans="2:7" ht="19.5" customHeight="1" x14ac:dyDescent="0.2">
      <c r="B8" s="8" t="s">
        <v>10</v>
      </c>
      <c r="C8" s="4">
        <v>100</v>
      </c>
      <c r="D8" s="9">
        <f t="shared" si="0"/>
        <v>1200</v>
      </c>
      <c r="E8" s="6" t="s">
        <v>9</v>
      </c>
      <c r="F8" s="6">
        <v>3</v>
      </c>
      <c r="G8" s="10" t="str">
        <f t="shared" si="1"/>
        <v>Yes</v>
      </c>
    </row>
    <row r="9" spans="2:7" ht="19.5" customHeight="1" x14ac:dyDescent="0.2">
      <c r="B9" s="3" t="s">
        <v>11</v>
      </c>
      <c r="C9" s="4">
        <v>300</v>
      </c>
      <c r="D9" s="5">
        <f t="shared" si="0"/>
        <v>3600</v>
      </c>
      <c r="E9" s="6" t="s">
        <v>9</v>
      </c>
      <c r="F9" s="6">
        <v>4</v>
      </c>
      <c r="G9" s="7" t="str">
        <f t="shared" si="1"/>
        <v>Yes</v>
      </c>
    </row>
    <row r="10" spans="2:7" ht="19.5" customHeight="1" x14ac:dyDescent="0.2">
      <c r="B10" s="8" t="s">
        <v>12</v>
      </c>
      <c r="C10" s="4">
        <v>100</v>
      </c>
      <c r="D10" s="9">
        <f t="shared" si="0"/>
        <v>1200</v>
      </c>
      <c r="E10" s="6" t="s">
        <v>9</v>
      </c>
      <c r="F10" s="6">
        <v>4</v>
      </c>
      <c r="G10" s="10" t="str">
        <f t="shared" si="1"/>
        <v>Yes</v>
      </c>
    </row>
    <row r="11" spans="2:7" ht="19.5" customHeight="1" x14ac:dyDescent="0.2">
      <c r="B11" s="3" t="s">
        <v>13</v>
      </c>
      <c r="C11" s="4">
        <v>80</v>
      </c>
      <c r="D11" s="5">
        <f t="shared" si="0"/>
        <v>960</v>
      </c>
      <c r="E11" s="6" t="s">
        <v>9</v>
      </c>
      <c r="F11" s="6">
        <v>3</v>
      </c>
      <c r="G11" s="7" t="str">
        <f t="shared" si="1"/>
        <v>Yes</v>
      </c>
    </row>
    <row r="12" spans="2:7" ht="19.5" customHeight="1" x14ac:dyDescent="0.2">
      <c r="B12" s="8" t="s">
        <v>14</v>
      </c>
      <c r="C12" s="4">
        <v>50</v>
      </c>
      <c r="D12" s="9">
        <f t="shared" si="0"/>
        <v>600</v>
      </c>
      <c r="E12" s="6" t="s">
        <v>9</v>
      </c>
      <c r="F12" s="6">
        <v>3</v>
      </c>
      <c r="G12" s="10" t="str">
        <f t="shared" si="1"/>
        <v>Yes</v>
      </c>
    </row>
    <row r="13" spans="2:7" ht="19.5" customHeight="1" x14ac:dyDescent="0.2">
      <c r="B13" s="3" t="s">
        <v>15</v>
      </c>
      <c r="C13" s="4"/>
      <c r="D13" s="5">
        <f t="shared" si="0"/>
        <v>0</v>
      </c>
      <c r="E13" s="6" t="s">
        <v>16</v>
      </c>
      <c r="F13" s="6">
        <v>4</v>
      </c>
      <c r="G13" s="7" t="str">
        <f t="shared" si="1"/>
        <v>No</v>
      </c>
    </row>
    <row r="14" spans="2:7" ht="21.75" customHeight="1" x14ac:dyDescent="0.2">
      <c r="B14" s="11" t="s">
        <v>17</v>
      </c>
      <c r="C14" s="12">
        <f>SUM(C7:C13)</f>
        <v>3130</v>
      </c>
      <c r="D14" s="13">
        <f>SUM(D7:D13)</f>
        <v>37560</v>
      </c>
      <c r="E14" s="14"/>
      <c r="F14" s="14"/>
      <c r="G14" s="14"/>
    </row>
    <row r="16" spans="2:7" ht="24" customHeight="1" x14ac:dyDescent="0.2">
      <c r="B16" s="41" t="s">
        <v>18</v>
      </c>
      <c r="C16" s="39"/>
      <c r="D16" s="39"/>
      <c r="E16" s="39"/>
      <c r="F16" s="39"/>
      <c r="G16" s="39"/>
    </row>
    <row r="17" spans="2:7" ht="19.5" customHeight="1" x14ac:dyDescent="0.2">
      <c r="B17" s="3" t="s">
        <v>19</v>
      </c>
      <c r="C17" s="4">
        <v>400</v>
      </c>
      <c r="D17" s="5">
        <f>C17*12</f>
        <v>4800</v>
      </c>
      <c r="E17" s="6" t="s">
        <v>16</v>
      </c>
      <c r="F17" s="6">
        <v>5</v>
      </c>
      <c r="G17" s="7" t="str">
        <f>IF(C17&gt;0,"Yes","No")</f>
        <v>Yes</v>
      </c>
    </row>
    <row r="18" spans="2:7" ht="19.5" customHeight="1" x14ac:dyDescent="0.2">
      <c r="B18" s="8" t="s">
        <v>20</v>
      </c>
      <c r="C18" s="4">
        <v>300</v>
      </c>
      <c r="D18" s="9">
        <f>C18*12</f>
        <v>3600</v>
      </c>
      <c r="E18" s="6" t="s">
        <v>9</v>
      </c>
      <c r="F18" s="6">
        <v>4</v>
      </c>
      <c r="G18" s="10" t="str">
        <f>IF(C18&gt;0,"Yes","No")</f>
        <v>Yes</v>
      </c>
    </row>
    <row r="19" spans="2:7" ht="19.5" customHeight="1" x14ac:dyDescent="0.2">
      <c r="B19" s="3" t="s">
        <v>21</v>
      </c>
      <c r="C19" s="4"/>
      <c r="D19" s="5">
        <f>C19*12</f>
        <v>0</v>
      </c>
      <c r="E19" s="6" t="s">
        <v>16</v>
      </c>
      <c r="F19" s="6">
        <v>5</v>
      </c>
      <c r="G19" s="7" t="str">
        <f>IF(C19&gt;0,"Yes","No")</f>
        <v>No</v>
      </c>
    </row>
    <row r="20" spans="2:7" ht="19.5" customHeight="1" x14ac:dyDescent="0.2">
      <c r="B20" s="8" t="s">
        <v>22</v>
      </c>
      <c r="C20" s="4"/>
      <c r="D20" s="9">
        <f>C20*12</f>
        <v>0</v>
      </c>
      <c r="E20" s="6" t="s">
        <v>16</v>
      </c>
      <c r="F20" s="6">
        <v>4</v>
      </c>
      <c r="G20" s="10" t="str">
        <f>IF(C20&gt;0,"Yes","No")</f>
        <v>No</v>
      </c>
    </row>
    <row r="21" spans="2:7" ht="19.5" customHeight="1" x14ac:dyDescent="0.2">
      <c r="B21" s="3" t="s">
        <v>23</v>
      </c>
      <c r="C21" s="4">
        <v>100</v>
      </c>
      <c r="D21" s="5">
        <f>C21*12</f>
        <v>1200</v>
      </c>
      <c r="E21" s="6" t="s">
        <v>16</v>
      </c>
      <c r="F21" s="6">
        <v>3</v>
      </c>
      <c r="G21" s="7" t="str">
        <f>IF(C21&gt;0,"Yes","No")</f>
        <v>Yes</v>
      </c>
    </row>
    <row r="22" spans="2:7" ht="21.75" customHeight="1" x14ac:dyDescent="0.2">
      <c r="B22" s="11" t="s">
        <v>24</v>
      </c>
      <c r="C22" s="12">
        <f>SUM(C17:C21)</f>
        <v>800</v>
      </c>
      <c r="D22" s="13">
        <f>SUM(D17:D21)</f>
        <v>9600</v>
      </c>
      <c r="E22" s="14"/>
      <c r="F22" s="14"/>
      <c r="G22" s="14"/>
    </row>
    <row r="24" spans="2:7" ht="24" customHeight="1" x14ac:dyDescent="0.2">
      <c r="B24" s="41" t="s">
        <v>25</v>
      </c>
      <c r="C24" s="39"/>
      <c r="D24" s="39"/>
      <c r="E24" s="39"/>
      <c r="F24" s="39"/>
      <c r="G24" s="39"/>
    </row>
    <row r="25" spans="2:7" ht="19.5" customHeight="1" x14ac:dyDescent="0.2">
      <c r="B25" s="3" t="s">
        <v>26</v>
      </c>
      <c r="C25" s="4">
        <v>120</v>
      </c>
      <c r="D25" s="5">
        <f t="shared" ref="D25:D30" si="2">C25*12</f>
        <v>1440</v>
      </c>
      <c r="E25" s="6" t="s">
        <v>9</v>
      </c>
      <c r="F25" s="6">
        <v>3</v>
      </c>
      <c r="G25" s="7" t="str">
        <f t="shared" ref="G25:G30" si="3">IF(C25&gt;0,"Yes","No")</f>
        <v>Yes</v>
      </c>
    </row>
    <row r="26" spans="2:7" ht="19.5" customHeight="1" x14ac:dyDescent="0.2">
      <c r="B26" s="8" t="s">
        <v>27</v>
      </c>
      <c r="C26" s="4">
        <v>300</v>
      </c>
      <c r="D26" s="9">
        <f t="shared" si="2"/>
        <v>3600</v>
      </c>
      <c r="E26" s="6" t="s">
        <v>16</v>
      </c>
      <c r="F26" s="6">
        <v>3</v>
      </c>
      <c r="G26" s="10" t="str">
        <f t="shared" si="3"/>
        <v>Yes</v>
      </c>
    </row>
    <row r="27" spans="2:7" ht="19.5" customHeight="1" x14ac:dyDescent="0.2">
      <c r="B27" s="3" t="s">
        <v>28</v>
      </c>
      <c r="C27" s="4"/>
      <c r="D27" s="5">
        <f t="shared" si="2"/>
        <v>0</v>
      </c>
      <c r="E27" s="6" t="s">
        <v>16</v>
      </c>
      <c r="F27" s="6">
        <v>2</v>
      </c>
      <c r="G27" s="7" t="str">
        <f t="shared" si="3"/>
        <v>No</v>
      </c>
    </row>
    <row r="28" spans="2:7" ht="19.5" customHeight="1" x14ac:dyDescent="0.2">
      <c r="B28" s="8" t="s">
        <v>29</v>
      </c>
      <c r="C28" s="4"/>
      <c r="D28" s="9">
        <f t="shared" si="2"/>
        <v>0</v>
      </c>
      <c r="E28" s="6" t="s">
        <v>16</v>
      </c>
      <c r="F28" s="6">
        <v>2</v>
      </c>
      <c r="G28" s="10" t="str">
        <f t="shared" si="3"/>
        <v>No</v>
      </c>
    </row>
    <row r="29" spans="2:7" ht="19.5" customHeight="1" x14ac:dyDescent="0.2">
      <c r="B29" s="3" t="s">
        <v>30</v>
      </c>
      <c r="C29" s="4"/>
      <c r="D29" s="5">
        <f t="shared" si="2"/>
        <v>0</v>
      </c>
      <c r="E29" s="6" t="s">
        <v>16</v>
      </c>
      <c r="F29" s="6">
        <v>3</v>
      </c>
      <c r="G29" s="7" t="str">
        <f t="shared" si="3"/>
        <v>No</v>
      </c>
    </row>
    <row r="30" spans="2:7" ht="19.5" customHeight="1" x14ac:dyDescent="0.2">
      <c r="B30" s="8" t="s">
        <v>31</v>
      </c>
      <c r="C30" s="4"/>
      <c r="D30" s="9">
        <f t="shared" si="2"/>
        <v>0</v>
      </c>
      <c r="E30" s="6" t="s">
        <v>16</v>
      </c>
      <c r="F30" s="6">
        <v>2</v>
      </c>
      <c r="G30" s="10" t="str">
        <f t="shared" si="3"/>
        <v>No</v>
      </c>
    </row>
    <row r="31" spans="2:7" ht="21.75" customHeight="1" x14ac:dyDescent="0.2">
      <c r="B31" s="11" t="s">
        <v>32</v>
      </c>
      <c r="C31" s="12">
        <f>SUM(C25:C30)</f>
        <v>420</v>
      </c>
      <c r="D31" s="13">
        <f>SUM(D25:D30)</f>
        <v>5040</v>
      </c>
      <c r="E31" s="14"/>
      <c r="F31" s="14"/>
      <c r="G31" s="14"/>
    </row>
    <row r="33" spans="2:7" ht="24" customHeight="1" x14ac:dyDescent="0.2">
      <c r="B33" s="41" t="s">
        <v>33</v>
      </c>
      <c r="C33" s="39"/>
      <c r="D33" s="39"/>
      <c r="E33" s="39"/>
      <c r="F33" s="39"/>
      <c r="G33" s="39"/>
    </row>
    <row r="34" spans="2:7" ht="19.5" customHeight="1" x14ac:dyDescent="0.2">
      <c r="B34" s="8" t="s">
        <v>34</v>
      </c>
      <c r="C34" s="4">
        <v>60</v>
      </c>
      <c r="D34" s="9">
        <f t="shared" ref="D34:D39" si="4">C34*12</f>
        <v>720</v>
      </c>
      <c r="E34" s="6" t="s">
        <v>9</v>
      </c>
      <c r="F34" s="6">
        <v>5</v>
      </c>
      <c r="G34" s="10" t="str">
        <f t="shared" ref="G34:G39" si="5">IF(C34&gt;0,"Yes","No")</f>
        <v>Yes</v>
      </c>
    </row>
    <row r="35" spans="2:7" ht="19.5" customHeight="1" x14ac:dyDescent="0.2">
      <c r="B35" s="3" t="s">
        <v>35</v>
      </c>
      <c r="C35" s="4">
        <v>50</v>
      </c>
      <c r="D35" s="5">
        <f t="shared" si="4"/>
        <v>600</v>
      </c>
      <c r="E35" s="6" t="s">
        <v>9</v>
      </c>
      <c r="F35" s="6">
        <v>5</v>
      </c>
      <c r="G35" s="7" t="str">
        <f t="shared" si="5"/>
        <v>Yes</v>
      </c>
    </row>
    <row r="36" spans="2:7" ht="19.5" customHeight="1" x14ac:dyDescent="0.2">
      <c r="B36" s="8" t="s">
        <v>36</v>
      </c>
      <c r="C36" s="4">
        <v>50</v>
      </c>
      <c r="D36" s="9">
        <f t="shared" si="4"/>
        <v>600</v>
      </c>
      <c r="E36" s="6" t="s">
        <v>9</v>
      </c>
      <c r="F36" s="6">
        <v>5</v>
      </c>
      <c r="G36" s="10" t="str">
        <f t="shared" si="5"/>
        <v>Yes</v>
      </c>
    </row>
    <row r="37" spans="2:7" ht="19.5" customHeight="1" x14ac:dyDescent="0.2">
      <c r="B37" s="3" t="s">
        <v>37</v>
      </c>
      <c r="C37" s="4">
        <v>40</v>
      </c>
      <c r="D37" s="5">
        <f t="shared" si="4"/>
        <v>480</v>
      </c>
      <c r="E37" s="6" t="s">
        <v>9</v>
      </c>
      <c r="F37" s="6">
        <v>5</v>
      </c>
      <c r="G37" s="7" t="str">
        <f t="shared" si="5"/>
        <v>Yes</v>
      </c>
    </row>
    <row r="38" spans="2:7" ht="19.5" customHeight="1" x14ac:dyDescent="0.2">
      <c r="B38" s="8" t="s">
        <v>38</v>
      </c>
      <c r="C38" s="4"/>
      <c r="D38" s="9">
        <f t="shared" si="4"/>
        <v>0</v>
      </c>
      <c r="E38" s="6" t="s">
        <v>16</v>
      </c>
      <c r="F38" s="6">
        <v>4</v>
      </c>
      <c r="G38" s="10" t="str">
        <f t="shared" si="5"/>
        <v>No</v>
      </c>
    </row>
    <row r="39" spans="2:7" ht="19.5" customHeight="1" x14ac:dyDescent="0.2">
      <c r="B39" s="3" t="s">
        <v>39</v>
      </c>
      <c r="C39" s="4"/>
      <c r="D39" s="5">
        <f t="shared" si="4"/>
        <v>0</v>
      </c>
      <c r="E39" s="6" t="s">
        <v>16</v>
      </c>
      <c r="F39" s="6">
        <v>5</v>
      </c>
      <c r="G39" s="7" t="str">
        <f t="shared" si="5"/>
        <v>No</v>
      </c>
    </row>
    <row r="40" spans="2:7" ht="21.75" customHeight="1" x14ac:dyDescent="0.2">
      <c r="B40" s="11" t="s">
        <v>40</v>
      </c>
      <c r="C40" s="12">
        <f>SUM(C34:C39)</f>
        <v>200</v>
      </c>
      <c r="D40" s="13">
        <f>SUM(D34:D39)</f>
        <v>2400</v>
      </c>
      <c r="E40" s="14"/>
      <c r="F40" s="14"/>
      <c r="G40" s="14"/>
    </row>
    <row r="42" spans="2:7" ht="24" customHeight="1" x14ac:dyDescent="0.2">
      <c r="B42" s="41" t="s">
        <v>41</v>
      </c>
      <c r="C42" s="39"/>
      <c r="D42" s="39"/>
      <c r="E42" s="39"/>
      <c r="F42" s="39"/>
      <c r="G42" s="39"/>
    </row>
    <row r="43" spans="2:7" ht="19.5" customHeight="1" x14ac:dyDescent="0.2">
      <c r="B43" s="3" t="s">
        <v>42</v>
      </c>
      <c r="C43" s="4">
        <v>100</v>
      </c>
      <c r="D43" s="5">
        <f t="shared" ref="D43:D50" si="6">C43*12</f>
        <v>1200</v>
      </c>
      <c r="E43" s="6" t="s">
        <v>9</v>
      </c>
      <c r="F43" s="6">
        <v>5</v>
      </c>
      <c r="G43" s="7" t="str">
        <f t="shared" ref="G43:G50" si="7">IF(C43&gt;0,"Yes","No")</f>
        <v>Yes</v>
      </c>
    </row>
    <row r="44" spans="2:7" ht="19.5" customHeight="1" x14ac:dyDescent="0.2">
      <c r="B44" s="8" t="s">
        <v>43</v>
      </c>
      <c r="C44" s="4">
        <v>200</v>
      </c>
      <c r="D44" s="9">
        <f t="shared" si="6"/>
        <v>2400</v>
      </c>
      <c r="E44" s="6" t="s">
        <v>9</v>
      </c>
      <c r="F44" s="6">
        <v>5</v>
      </c>
      <c r="G44" s="10" t="str">
        <f t="shared" si="7"/>
        <v>Yes</v>
      </c>
    </row>
    <row r="45" spans="2:7" ht="19.5" customHeight="1" x14ac:dyDescent="0.2">
      <c r="B45" s="3" t="s">
        <v>44</v>
      </c>
      <c r="C45" s="4">
        <v>150</v>
      </c>
      <c r="D45" s="5">
        <f t="shared" si="6"/>
        <v>1800</v>
      </c>
      <c r="E45" s="6" t="s">
        <v>9</v>
      </c>
      <c r="F45" s="6">
        <v>5</v>
      </c>
      <c r="G45" s="7" t="str">
        <f t="shared" si="7"/>
        <v>Yes</v>
      </c>
    </row>
    <row r="46" spans="2:7" ht="19.5" customHeight="1" x14ac:dyDescent="0.2">
      <c r="B46" s="8" t="s">
        <v>45</v>
      </c>
      <c r="C46" s="4">
        <v>80</v>
      </c>
      <c r="D46" s="9">
        <f t="shared" si="6"/>
        <v>960</v>
      </c>
      <c r="E46" s="6" t="s">
        <v>9</v>
      </c>
      <c r="F46" s="6">
        <v>5</v>
      </c>
      <c r="G46" s="10" t="str">
        <f t="shared" si="7"/>
        <v>Yes</v>
      </c>
    </row>
    <row r="47" spans="2:7" ht="19.5" customHeight="1" x14ac:dyDescent="0.2">
      <c r="B47" s="3" t="s">
        <v>46</v>
      </c>
      <c r="C47" s="4">
        <v>50</v>
      </c>
      <c r="D47" s="5">
        <f t="shared" si="6"/>
        <v>600</v>
      </c>
      <c r="E47" s="6" t="s">
        <v>9</v>
      </c>
      <c r="F47" s="6">
        <v>5</v>
      </c>
      <c r="G47" s="7" t="str">
        <f t="shared" si="7"/>
        <v>Yes</v>
      </c>
    </row>
    <row r="48" spans="2:7" ht="19.5" customHeight="1" x14ac:dyDescent="0.2">
      <c r="B48" s="8" t="s">
        <v>47</v>
      </c>
      <c r="C48" s="4">
        <v>30</v>
      </c>
      <c r="D48" s="9">
        <f t="shared" si="6"/>
        <v>360</v>
      </c>
      <c r="E48" s="6" t="s">
        <v>16</v>
      </c>
      <c r="F48" s="6">
        <v>4</v>
      </c>
      <c r="G48" s="10" t="str">
        <f t="shared" si="7"/>
        <v>Yes</v>
      </c>
    </row>
    <row r="49" spans="2:7" ht="19.5" customHeight="1" x14ac:dyDescent="0.2">
      <c r="B49" s="3" t="s">
        <v>48</v>
      </c>
      <c r="C49" s="4">
        <v>20</v>
      </c>
      <c r="D49" s="5">
        <f t="shared" si="6"/>
        <v>240</v>
      </c>
      <c r="E49" s="6" t="s">
        <v>16</v>
      </c>
      <c r="F49" s="6">
        <v>3</v>
      </c>
      <c r="G49" s="7" t="str">
        <f t="shared" si="7"/>
        <v>Yes</v>
      </c>
    </row>
    <row r="50" spans="2:7" ht="19.5" customHeight="1" x14ac:dyDescent="0.2">
      <c r="B50" s="8" t="s">
        <v>49</v>
      </c>
      <c r="C50" s="4"/>
      <c r="D50" s="9">
        <f t="shared" si="6"/>
        <v>0</v>
      </c>
      <c r="E50" s="6" t="s">
        <v>16</v>
      </c>
      <c r="F50" s="6">
        <v>4</v>
      </c>
      <c r="G50" s="10" t="str">
        <f t="shared" si="7"/>
        <v>No</v>
      </c>
    </row>
    <row r="51" spans="2:7" ht="21.75" customHeight="1" x14ac:dyDescent="0.2">
      <c r="B51" s="11" t="s">
        <v>50</v>
      </c>
      <c r="C51" s="12">
        <f>SUM(C43:C50)</f>
        <v>630</v>
      </c>
      <c r="D51" s="13">
        <f>SUM(D43:D50)</f>
        <v>7560</v>
      </c>
      <c r="E51" s="14"/>
      <c r="F51" s="14"/>
      <c r="G51" s="14"/>
    </row>
    <row r="53" spans="2:7" ht="24" customHeight="1" x14ac:dyDescent="0.2">
      <c r="B53" s="41" t="s">
        <v>51</v>
      </c>
      <c r="C53" s="39"/>
      <c r="D53" s="39"/>
      <c r="E53" s="39"/>
      <c r="F53" s="39"/>
      <c r="G53" s="39"/>
    </row>
    <row r="54" spans="2:7" ht="19.5" customHeight="1" x14ac:dyDescent="0.2">
      <c r="B54" s="8" t="s">
        <v>52</v>
      </c>
      <c r="C54" s="4">
        <v>1000</v>
      </c>
      <c r="D54" s="9">
        <f>C54*12</f>
        <v>12000</v>
      </c>
      <c r="E54" s="6" t="s">
        <v>9</v>
      </c>
      <c r="F54" s="6">
        <v>5</v>
      </c>
      <c r="G54" s="10" t="str">
        <f>IF(C54&gt;0,"Yes","No")</f>
        <v>Yes</v>
      </c>
    </row>
    <row r="55" spans="2:7" ht="19.5" customHeight="1" x14ac:dyDescent="0.2">
      <c r="B55" s="3" t="s">
        <v>53</v>
      </c>
      <c r="C55" s="4"/>
      <c r="D55" s="5">
        <f>C55*12</f>
        <v>0</v>
      </c>
      <c r="E55" s="6" t="s">
        <v>16</v>
      </c>
      <c r="F55" s="6">
        <v>5</v>
      </c>
      <c r="G55" s="7" t="str">
        <f>IF(C55&gt;0,"Yes","No")</f>
        <v>No</v>
      </c>
    </row>
    <row r="56" spans="2:7" ht="19.5" customHeight="1" x14ac:dyDescent="0.2">
      <c r="B56" s="8" t="s">
        <v>54</v>
      </c>
      <c r="C56" s="4">
        <v>150</v>
      </c>
      <c r="D56" s="9">
        <f>C56*12</f>
        <v>1800</v>
      </c>
      <c r="E56" s="6" t="s">
        <v>16</v>
      </c>
      <c r="F56" s="6">
        <v>5</v>
      </c>
      <c r="G56" s="10" t="str">
        <f>IF(C56&gt;0,"Yes","No")</f>
        <v>Yes</v>
      </c>
    </row>
    <row r="57" spans="2:7" ht="19.5" customHeight="1" x14ac:dyDescent="0.2">
      <c r="B57" s="3" t="s">
        <v>55</v>
      </c>
      <c r="C57" s="4">
        <v>100</v>
      </c>
      <c r="D57" s="5">
        <f>C57*12</f>
        <v>1200</v>
      </c>
      <c r="E57" s="6" t="s">
        <v>16</v>
      </c>
      <c r="F57" s="6">
        <v>4</v>
      </c>
      <c r="G57" s="7" t="str">
        <f>IF(C57&gt;0,"Yes","No")</f>
        <v>Yes</v>
      </c>
    </row>
    <row r="58" spans="2:7" ht="19.5" customHeight="1" x14ac:dyDescent="0.2">
      <c r="B58" s="8" t="s">
        <v>56</v>
      </c>
      <c r="C58" s="4"/>
      <c r="D58" s="9">
        <f>C58*12</f>
        <v>0</v>
      </c>
      <c r="E58" s="6" t="s">
        <v>16</v>
      </c>
      <c r="F58" s="6">
        <v>5</v>
      </c>
      <c r="G58" s="10" t="str">
        <f>IF(C58&gt;0,"Yes","No")</f>
        <v>No</v>
      </c>
    </row>
    <row r="59" spans="2:7" ht="21.75" customHeight="1" x14ac:dyDescent="0.2">
      <c r="B59" s="11" t="s">
        <v>57</v>
      </c>
      <c r="C59" s="12">
        <f>SUM(C54:C58)</f>
        <v>1250</v>
      </c>
      <c r="D59" s="13">
        <f>SUM(D54:D58)</f>
        <v>15000</v>
      </c>
      <c r="E59" s="14"/>
      <c r="F59" s="14"/>
      <c r="G59" s="14"/>
    </row>
    <row r="61" spans="2:7" ht="24" customHeight="1" x14ac:dyDescent="0.2">
      <c r="B61" s="41" t="s">
        <v>58</v>
      </c>
      <c r="C61" s="39"/>
      <c r="D61" s="39"/>
      <c r="E61" s="39"/>
      <c r="F61" s="39"/>
      <c r="G61" s="39"/>
    </row>
    <row r="62" spans="2:7" ht="19.5" customHeight="1" x14ac:dyDescent="0.2">
      <c r="B62" s="8" t="s">
        <v>59</v>
      </c>
      <c r="C62" s="4">
        <v>300</v>
      </c>
      <c r="D62" s="9">
        <f t="shared" ref="D62:D71" si="8">C62*12</f>
        <v>3600</v>
      </c>
      <c r="E62" s="6" t="s">
        <v>16</v>
      </c>
      <c r="F62" s="6">
        <v>5</v>
      </c>
      <c r="G62" s="10" t="str">
        <f t="shared" ref="G62:G71" si="9">IF(C62&gt;0,"Yes","No")</f>
        <v>Yes</v>
      </c>
    </row>
    <row r="63" spans="2:7" ht="19.5" customHeight="1" x14ac:dyDescent="0.2">
      <c r="B63" s="3" t="s">
        <v>60</v>
      </c>
      <c r="C63" s="4">
        <v>150</v>
      </c>
      <c r="D63" s="5">
        <f t="shared" si="8"/>
        <v>1800</v>
      </c>
      <c r="E63" s="6" t="s">
        <v>16</v>
      </c>
      <c r="F63" s="6">
        <v>5</v>
      </c>
      <c r="G63" s="7" t="str">
        <f t="shared" si="9"/>
        <v>Yes</v>
      </c>
    </row>
    <row r="64" spans="2:7" ht="19.5" customHeight="1" x14ac:dyDescent="0.2">
      <c r="B64" s="8" t="s">
        <v>61</v>
      </c>
      <c r="C64" s="4">
        <v>80</v>
      </c>
      <c r="D64" s="9">
        <f t="shared" si="8"/>
        <v>960</v>
      </c>
      <c r="E64" s="6" t="s">
        <v>16</v>
      </c>
      <c r="F64" s="6">
        <v>5</v>
      </c>
      <c r="G64" s="10" t="str">
        <f t="shared" si="9"/>
        <v>Yes</v>
      </c>
    </row>
    <row r="65" spans="2:7" ht="19.5" customHeight="1" x14ac:dyDescent="0.2">
      <c r="B65" s="3" t="s">
        <v>62</v>
      </c>
      <c r="C65" s="4">
        <v>40</v>
      </c>
      <c r="D65" s="5">
        <f t="shared" si="8"/>
        <v>480</v>
      </c>
      <c r="E65" s="6" t="s">
        <v>16</v>
      </c>
      <c r="F65" s="6">
        <v>4</v>
      </c>
      <c r="G65" s="7" t="str">
        <f t="shared" si="9"/>
        <v>Yes</v>
      </c>
    </row>
    <row r="66" spans="2:7" ht="19.5" customHeight="1" x14ac:dyDescent="0.2">
      <c r="B66" s="8" t="s">
        <v>63</v>
      </c>
      <c r="C66" s="4">
        <v>200</v>
      </c>
      <c r="D66" s="9">
        <f t="shared" si="8"/>
        <v>2400</v>
      </c>
      <c r="E66" s="6" t="s">
        <v>16</v>
      </c>
      <c r="F66" s="6">
        <v>5</v>
      </c>
      <c r="G66" s="10" t="str">
        <f t="shared" si="9"/>
        <v>Yes</v>
      </c>
    </row>
    <row r="67" spans="2:7" ht="19.5" customHeight="1" x14ac:dyDescent="0.2">
      <c r="B67" s="3" t="s">
        <v>64</v>
      </c>
      <c r="C67" s="4">
        <v>80</v>
      </c>
      <c r="D67" s="5">
        <f t="shared" si="8"/>
        <v>960</v>
      </c>
      <c r="E67" s="6" t="s">
        <v>16</v>
      </c>
      <c r="F67" s="6">
        <v>5</v>
      </c>
      <c r="G67" s="7" t="str">
        <f t="shared" si="9"/>
        <v>Yes</v>
      </c>
    </row>
    <row r="68" spans="2:7" ht="19.5" customHeight="1" x14ac:dyDescent="0.2">
      <c r="B68" s="8" t="s">
        <v>65</v>
      </c>
      <c r="C68" s="4">
        <v>100</v>
      </c>
      <c r="D68" s="9">
        <f t="shared" si="8"/>
        <v>1200</v>
      </c>
      <c r="E68" s="6" t="s">
        <v>16</v>
      </c>
      <c r="F68" s="6">
        <v>5</v>
      </c>
      <c r="G68" s="10" t="str">
        <f t="shared" si="9"/>
        <v>Yes</v>
      </c>
    </row>
    <row r="69" spans="2:7" ht="19.5" customHeight="1" x14ac:dyDescent="0.2">
      <c r="B69" s="3" t="s">
        <v>66</v>
      </c>
      <c r="C69" s="4"/>
      <c r="D69" s="5">
        <f t="shared" si="8"/>
        <v>0</v>
      </c>
      <c r="E69" s="6" t="s">
        <v>16</v>
      </c>
      <c r="F69" s="6">
        <v>4</v>
      </c>
      <c r="G69" s="7" t="str">
        <f t="shared" si="9"/>
        <v>No</v>
      </c>
    </row>
    <row r="70" spans="2:7" ht="19.5" customHeight="1" x14ac:dyDescent="0.2">
      <c r="B70" s="8" t="s">
        <v>67</v>
      </c>
      <c r="C70" s="4">
        <v>100</v>
      </c>
      <c r="D70" s="9">
        <f t="shared" si="8"/>
        <v>1200</v>
      </c>
      <c r="E70" s="6" t="s">
        <v>16</v>
      </c>
      <c r="F70" s="6">
        <v>5</v>
      </c>
      <c r="G70" s="10" t="str">
        <f t="shared" si="9"/>
        <v>Yes</v>
      </c>
    </row>
    <row r="71" spans="2:7" ht="19.5" customHeight="1" x14ac:dyDescent="0.2">
      <c r="B71" s="3" t="s">
        <v>68</v>
      </c>
      <c r="C71" s="4">
        <v>300</v>
      </c>
      <c r="D71" s="5">
        <f t="shared" si="8"/>
        <v>3600</v>
      </c>
      <c r="E71" s="6" t="s">
        <v>16</v>
      </c>
      <c r="F71" s="6">
        <v>5</v>
      </c>
      <c r="G71" s="7" t="str">
        <f t="shared" si="9"/>
        <v>Yes</v>
      </c>
    </row>
    <row r="72" spans="2:7" ht="21.75" customHeight="1" x14ac:dyDescent="0.2">
      <c r="B72" s="11" t="s">
        <v>69</v>
      </c>
      <c r="C72" s="12">
        <f>SUM(C62:C71)</f>
        <v>1350</v>
      </c>
      <c r="D72" s="13">
        <f>SUM(D62:D71)</f>
        <v>16200</v>
      </c>
      <c r="E72" s="14"/>
      <c r="F72" s="14"/>
      <c r="G72" s="14"/>
    </row>
    <row r="74" spans="2:7" ht="24" customHeight="1" x14ac:dyDescent="0.2">
      <c r="B74" s="41" t="s">
        <v>70</v>
      </c>
      <c r="C74" s="39"/>
      <c r="D74" s="39"/>
      <c r="E74" s="39"/>
      <c r="F74" s="39"/>
      <c r="G74" s="39"/>
    </row>
    <row r="75" spans="2:7" ht="19.5" customHeight="1" x14ac:dyDescent="0.2">
      <c r="B75" s="3" t="s">
        <v>71</v>
      </c>
      <c r="C75" s="4">
        <v>60</v>
      </c>
      <c r="D75" s="5">
        <f>C75*12</f>
        <v>720</v>
      </c>
      <c r="E75" s="6" t="s">
        <v>9</v>
      </c>
      <c r="F75" s="6">
        <v>3</v>
      </c>
      <c r="G75" s="7" t="str">
        <f>IF(C75&gt;0,"Yes","No")</f>
        <v>Yes</v>
      </c>
    </row>
    <row r="76" spans="2:7" ht="19.5" customHeight="1" x14ac:dyDescent="0.2">
      <c r="B76" s="8" t="s">
        <v>72</v>
      </c>
      <c r="C76" s="4">
        <v>100</v>
      </c>
      <c r="D76" s="9">
        <f>C76*12</f>
        <v>1200</v>
      </c>
      <c r="E76" s="6" t="s">
        <v>16</v>
      </c>
      <c r="F76" s="6">
        <v>3</v>
      </c>
      <c r="G76" s="10" t="str">
        <f>IF(C76&gt;0,"Yes","No")</f>
        <v>Yes</v>
      </c>
    </row>
    <row r="77" spans="2:7" ht="19.5" customHeight="1" x14ac:dyDescent="0.2">
      <c r="B77" s="3" t="s">
        <v>73</v>
      </c>
      <c r="C77" s="4">
        <v>80</v>
      </c>
      <c r="D77" s="5">
        <f>C77*12</f>
        <v>960</v>
      </c>
      <c r="E77" s="6" t="s">
        <v>16</v>
      </c>
      <c r="F77" s="6">
        <v>3</v>
      </c>
      <c r="G77" s="7" t="str">
        <f>IF(C77&gt;0,"Yes","No")</f>
        <v>Yes</v>
      </c>
    </row>
    <row r="78" spans="2:7" ht="19.5" customHeight="1" x14ac:dyDescent="0.2">
      <c r="B78" s="8" t="s">
        <v>74</v>
      </c>
      <c r="C78" s="4">
        <v>30</v>
      </c>
      <c r="D78" s="9">
        <f>C78*12</f>
        <v>360</v>
      </c>
      <c r="E78" s="6" t="s">
        <v>16</v>
      </c>
      <c r="F78" s="6">
        <v>3</v>
      </c>
      <c r="G78" s="10" t="str">
        <f>IF(C78&gt;0,"Yes","No")</f>
        <v>Yes</v>
      </c>
    </row>
    <row r="79" spans="2:7" ht="19.5" customHeight="1" x14ac:dyDescent="0.2">
      <c r="B79" s="3" t="s">
        <v>75</v>
      </c>
      <c r="C79" s="4">
        <v>100</v>
      </c>
      <c r="D79" s="5">
        <f>C79*12</f>
        <v>1200</v>
      </c>
      <c r="E79" s="6" t="s">
        <v>9</v>
      </c>
      <c r="F79" s="6">
        <v>3</v>
      </c>
      <c r="G79" s="7" t="str">
        <f>IF(C79&gt;0,"Yes","No")</f>
        <v>Yes</v>
      </c>
    </row>
    <row r="80" spans="2:7" ht="21.75" customHeight="1" x14ac:dyDescent="0.2">
      <c r="B80" s="11" t="s">
        <v>76</v>
      </c>
      <c r="C80" s="12">
        <f>SUM(C75:C79)</f>
        <v>370</v>
      </c>
      <c r="D80" s="13">
        <f>SUM(D75:D79)</f>
        <v>4440</v>
      </c>
      <c r="E80" s="14"/>
      <c r="F80" s="14"/>
      <c r="G80" s="14"/>
    </row>
    <row r="82" spans="2:7" ht="9.75" customHeight="1" x14ac:dyDescent="0.2"/>
    <row r="83" spans="2:7" ht="29" customHeight="1" x14ac:dyDescent="0.2">
      <c r="B83" s="15" t="s">
        <v>77</v>
      </c>
      <c r="C83" s="16">
        <f>C14+C22+C31+C40+C51+C59+C72+C80</f>
        <v>8150</v>
      </c>
      <c r="D83" s="17">
        <f>D14+D22+D31+D40+D51+D59+D72+D80</f>
        <v>97800</v>
      </c>
      <c r="E83" s="18"/>
      <c r="F83" s="18"/>
      <c r="G83" s="18"/>
    </row>
    <row r="84" spans="2:7" ht="24" customHeight="1" x14ac:dyDescent="0.2">
      <c r="B84" s="46" t="s">
        <v>78</v>
      </c>
      <c r="C84" s="39"/>
      <c r="D84" s="39"/>
      <c r="E84" s="39"/>
      <c r="F84" s="39"/>
      <c r="G84" s="39"/>
    </row>
    <row r="85" spans="2:7" ht="21.75" customHeight="1" x14ac:dyDescent="0.2">
      <c r="B85" s="19" t="s">
        <v>79</v>
      </c>
      <c r="C85" s="45">
        <v>12000</v>
      </c>
      <c r="D85" s="37"/>
      <c r="E85" s="20"/>
      <c r="F85" s="20"/>
      <c r="G85" s="20"/>
    </row>
    <row r="86" spans="2:7" ht="34" customHeight="1" x14ac:dyDescent="0.2">
      <c r="B86" s="19" t="s">
        <v>80</v>
      </c>
      <c r="C86" s="40">
        <f>C83</f>
        <v>8150</v>
      </c>
      <c r="D86" s="37"/>
      <c r="E86" s="14"/>
      <c r="F86" s="14"/>
      <c r="G86" s="14"/>
    </row>
    <row r="87" spans="2:7" ht="34" customHeight="1" x14ac:dyDescent="0.2">
      <c r="B87" s="19" t="s">
        <v>81</v>
      </c>
      <c r="C87" s="49">
        <f>C85-C86</f>
        <v>3850</v>
      </c>
      <c r="D87" s="37"/>
      <c r="E87" s="21"/>
      <c r="F87" s="21"/>
      <c r="G87" s="21"/>
    </row>
    <row r="88" spans="2:7" ht="31" customHeight="1" x14ac:dyDescent="0.2">
      <c r="B88" s="19" t="s">
        <v>82</v>
      </c>
      <c r="C88" s="44">
        <f>(C85-C86)*12</f>
        <v>46200</v>
      </c>
      <c r="D88" s="37"/>
      <c r="E88" s="21"/>
      <c r="F88" s="21"/>
      <c r="G88" s="21"/>
    </row>
    <row r="89" spans="2:7" ht="21.75" customHeight="1" x14ac:dyDescent="0.2">
      <c r="B89" s="19" t="s">
        <v>83</v>
      </c>
      <c r="C89" s="43">
        <f>IF(C87&gt;0,ROUND(C87*12/MAX(C83*12,1),1),"—")</f>
        <v>0.5</v>
      </c>
      <c r="D89" s="37"/>
      <c r="E89" s="21"/>
      <c r="F89" s="21"/>
      <c r="G89" s="21"/>
    </row>
    <row r="90" spans="2:7" ht="7.5" customHeight="1" x14ac:dyDescent="0.2"/>
    <row r="91" spans="2:7" ht="24" customHeight="1" x14ac:dyDescent="0.2">
      <c r="B91" s="48" t="s">
        <v>84</v>
      </c>
      <c r="C91" s="39"/>
      <c r="D91" s="39"/>
      <c r="E91" s="39"/>
      <c r="F91" s="39"/>
      <c r="G91" s="39"/>
    </row>
    <row r="92" spans="2:7" ht="34" customHeight="1" x14ac:dyDescent="0.2">
      <c r="B92" s="19" t="s">
        <v>85</v>
      </c>
      <c r="C92" s="36"/>
      <c r="D92" s="37"/>
      <c r="E92" s="37"/>
      <c r="F92" s="37"/>
      <c r="G92" s="37"/>
    </row>
    <row r="93" spans="2:7" ht="34" customHeight="1" x14ac:dyDescent="0.2">
      <c r="B93" s="19" t="s">
        <v>86</v>
      </c>
      <c r="C93" s="36"/>
      <c r="D93" s="37"/>
      <c r="E93" s="37"/>
      <c r="F93" s="37"/>
      <c r="G93" s="37"/>
    </row>
    <row r="94" spans="2:7" ht="34" customHeight="1" x14ac:dyDescent="0.2">
      <c r="B94" s="19" t="s">
        <v>87</v>
      </c>
      <c r="C94" s="36"/>
      <c r="D94" s="37"/>
      <c r="E94" s="37"/>
      <c r="F94" s="37"/>
      <c r="G94" s="37"/>
    </row>
    <row r="95" spans="2:7" ht="34" customHeight="1" x14ac:dyDescent="0.2">
      <c r="B95" s="19" t="s">
        <v>88</v>
      </c>
      <c r="C95" s="36"/>
      <c r="D95" s="37"/>
      <c r="E95" s="37"/>
      <c r="F95" s="37"/>
      <c r="G95" s="37"/>
    </row>
    <row r="96" spans="2:7" ht="7.5" customHeight="1" x14ac:dyDescent="0.2"/>
    <row r="97" spans="2:7" ht="30" customHeight="1" x14ac:dyDescent="0.2">
      <c r="B97" s="47" t="s">
        <v>89</v>
      </c>
      <c r="C97" s="39"/>
      <c r="D97" s="39"/>
      <c r="E97" s="39"/>
      <c r="F97" s="39"/>
      <c r="G97" s="39"/>
    </row>
  </sheetData>
  <mergeCells count="22">
    <mergeCell ref="C95:G95"/>
    <mergeCell ref="B97:G97"/>
    <mergeCell ref="B91:G91"/>
    <mergeCell ref="B16:G16"/>
    <mergeCell ref="C87:D87"/>
    <mergeCell ref="C94:G94"/>
    <mergeCell ref="C93:G93"/>
    <mergeCell ref="B74:G74"/>
    <mergeCell ref="B33:G33"/>
    <mergeCell ref="B6:G6"/>
    <mergeCell ref="B24:G24"/>
    <mergeCell ref="B1:G1"/>
    <mergeCell ref="C89:D89"/>
    <mergeCell ref="C88:D88"/>
    <mergeCell ref="B53:G53"/>
    <mergeCell ref="C85:D85"/>
    <mergeCell ref="B84:G84"/>
    <mergeCell ref="C92:G92"/>
    <mergeCell ref="B2:G2"/>
    <mergeCell ref="C86:D86"/>
    <mergeCell ref="B42:G42"/>
    <mergeCell ref="B61:G61"/>
  </mergeCells>
  <pageMargins left="0.75" right="0.75" top="1" bottom="1" header="0.511811023622047" footer="0.511811023622047"/>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20"/>
  <sheetViews>
    <sheetView zoomScaleNormal="100" workbookViewId="0">
      <selection activeCell="F4" sqref="F4"/>
    </sheetView>
  </sheetViews>
  <sheetFormatPr baseColWidth="10" defaultColWidth="8.6640625" defaultRowHeight="15" x14ac:dyDescent="0.2"/>
  <cols>
    <col min="1" max="1" width="3" customWidth="1"/>
    <col min="2" max="2" width="41.5" customWidth="1"/>
    <col min="3" max="4" width="20" customWidth="1"/>
    <col min="5" max="5" width="3" customWidth="1"/>
  </cols>
  <sheetData>
    <row r="1" spans="2:4" ht="42" customHeight="1" x14ac:dyDescent="0.2">
      <c r="B1" s="52" t="s">
        <v>124</v>
      </c>
      <c r="C1" s="39"/>
      <c r="D1" s="39"/>
    </row>
    <row r="2" spans="2:4" ht="19.5" customHeight="1" x14ac:dyDescent="0.2">
      <c r="B2" s="38" t="s">
        <v>90</v>
      </c>
      <c r="C2" s="39"/>
      <c r="D2" s="39"/>
    </row>
    <row r="3" spans="2:4" ht="9.75" customHeight="1" x14ac:dyDescent="0.2"/>
    <row r="4" spans="2:4" ht="25.5" customHeight="1" x14ac:dyDescent="0.2">
      <c r="B4" s="2" t="s">
        <v>91</v>
      </c>
      <c r="C4" s="2" t="s">
        <v>2</v>
      </c>
      <c r="D4" s="2" t="s">
        <v>3</v>
      </c>
    </row>
    <row r="5" spans="2:4" ht="19.5" customHeight="1" x14ac:dyDescent="0.2">
      <c r="B5" s="8" t="s">
        <v>92</v>
      </c>
      <c r="C5" s="22">
        <f>'Happiness Expenses'!C14</f>
        <v>3130</v>
      </c>
      <c r="D5" s="9">
        <f>'Happiness Expenses'!D14</f>
        <v>37560</v>
      </c>
    </row>
    <row r="6" spans="2:4" ht="19.5" customHeight="1" x14ac:dyDescent="0.2">
      <c r="B6" s="3" t="s">
        <v>93</v>
      </c>
      <c r="C6" s="23">
        <f>'Happiness Expenses'!C22</f>
        <v>800</v>
      </c>
      <c r="D6" s="5">
        <f>'Happiness Expenses'!D22</f>
        <v>9600</v>
      </c>
    </row>
    <row r="7" spans="2:4" ht="19.5" customHeight="1" x14ac:dyDescent="0.2">
      <c r="B7" s="8" t="s">
        <v>94</v>
      </c>
      <c r="C7" s="22">
        <f>'Happiness Expenses'!C31</f>
        <v>420</v>
      </c>
      <c r="D7" s="9">
        <f>'Happiness Expenses'!D31</f>
        <v>5040</v>
      </c>
    </row>
    <row r="8" spans="2:4" ht="19.5" customHeight="1" x14ac:dyDescent="0.2">
      <c r="B8" s="3" t="s">
        <v>95</v>
      </c>
      <c r="C8" s="23">
        <f>'Happiness Expenses'!C40</f>
        <v>200</v>
      </c>
      <c r="D8" s="5">
        <f>'Happiness Expenses'!D40</f>
        <v>2400</v>
      </c>
    </row>
    <row r="9" spans="2:4" ht="19.5" customHeight="1" x14ac:dyDescent="0.2">
      <c r="B9" s="8" t="s">
        <v>96</v>
      </c>
      <c r="C9" s="22">
        <f>'Happiness Expenses'!C51</f>
        <v>630</v>
      </c>
      <c r="D9" s="9">
        <f>'Happiness Expenses'!D51</f>
        <v>7560</v>
      </c>
    </row>
    <row r="10" spans="2:4" ht="19.5" customHeight="1" x14ac:dyDescent="0.2">
      <c r="B10" s="3" t="s">
        <v>97</v>
      </c>
      <c r="C10" s="23">
        <f>'Happiness Expenses'!C59</f>
        <v>1250</v>
      </c>
      <c r="D10" s="5">
        <f>'Happiness Expenses'!D59</f>
        <v>15000</v>
      </c>
    </row>
    <row r="11" spans="2:4" ht="19.5" customHeight="1" x14ac:dyDescent="0.2">
      <c r="B11" s="8" t="s">
        <v>98</v>
      </c>
      <c r="C11" s="22">
        <f>'Happiness Expenses'!C72</f>
        <v>1350</v>
      </c>
      <c r="D11" s="9">
        <f>'Happiness Expenses'!D72</f>
        <v>16200</v>
      </c>
    </row>
    <row r="12" spans="2:4" ht="19.5" customHeight="1" x14ac:dyDescent="0.2">
      <c r="B12" s="3" t="s">
        <v>99</v>
      </c>
      <c r="C12" s="23">
        <f>'Happiness Expenses'!C80</f>
        <v>370</v>
      </c>
      <c r="D12" s="5">
        <f>'Happiness Expenses'!D80</f>
        <v>4440</v>
      </c>
    </row>
    <row r="13" spans="2:4" ht="27.75" customHeight="1" x14ac:dyDescent="0.2">
      <c r="B13" s="24" t="s">
        <v>100</v>
      </c>
      <c r="C13" s="25">
        <f>'Happiness Expenses'!C83</f>
        <v>8150</v>
      </c>
      <c r="D13" s="26">
        <f>'Happiness Expenses'!D83</f>
        <v>97800</v>
      </c>
    </row>
    <row r="15" spans="2:4" ht="24" customHeight="1" x14ac:dyDescent="0.2">
      <c r="B15" s="46" t="s">
        <v>101</v>
      </c>
      <c r="C15" s="39"/>
      <c r="D15" s="39"/>
    </row>
    <row r="16" spans="2:4" ht="21.75" customHeight="1" x14ac:dyDescent="0.2">
      <c r="B16" s="27" t="s">
        <v>102</v>
      </c>
      <c r="C16" s="51">
        <f>'Happiness Expenses'!C85</f>
        <v>12000</v>
      </c>
      <c r="D16" s="37"/>
    </row>
    <row r="17" spans="2:4" ht="21.75" customHeight="1" x14ac:dyDescent="0.2">
      <c r="B17" s="27" t="s">
        <v>103</v>
      </c>
      <c r="C17" s="51">
        <f>'Happiness Expenses'!C86</f>
        <v>8150</v>
      </c>
      <c r="D17" s="37"/>
    </row>
    <row r="18" spans="2:4" ht="21.75" customHeight="1" x14ac:dyDescent="0.2">
      <c r="B18" s="19" t="s">
        <v>104</v>
      </c>
      <c r="C18" s="54">
        <f>'Happiness Expenses'!C87</f>
        <v>3850</v>
      </c>
      <c r="D18" s="37"/>
    </row>
    <row r="19" spans="2:4" ht="21.75" customHeight="1" x14ac:dyDescent="0.2">
      <c r="B19" s="19" t="s">
        <v>105</v>
      </c>
      <c r="C19" s="53">
        <f>'Happiness Expenses'!C88</f>
        <v>46200</v>
      </c>
      <c r="D19" s="37"/>
    </row>
    <row r="20" spans="2:4" ht="21.75" customHeight="1" x14ac:dyDescent="0.2">
      <c r="B20" s="19" t="s">
        <v>106</v>
      </c>
      <c r="C20" s="50">
        <f>'Happiness Expenses'!C89</f>
        <v>0.5</v>
      </c>
      <c r="D20" s="37"/>
    </row>
  </sheetData>
  <mergeCells count="8">
    <mergeCell ref="C20:D20"/>
    <mergeCell ref="C16:D16"/>
    <mergeCell ref="B1:D1"/>
    <mergeCell ref="C19:D19"/>
    <mergeCell ref="C18:D18"/>
    <mergeCell ref="B15:D15"/>
    <mergeCell ref="C17:D17"/>
    <mergeCell ref="B2:D2"/>
  </mergeCells>
  <pageMargins left="0.75" right="0.75" top="1" bottom="1" header="0.511811023622047" footer="0.511811023622047"/>
  <pageSetup paperSize="9" orientation="portrait" horizontalDpi="300" verticalDpi="30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B25"/>
  <sheetViews>
    <sheetView tabSelected="1" zoomScaleNormal="100" workbookViewId="0">
      <selection activeCell="D5" sqref="D5"/>
    </sheetView>
  </sheetViews>
  <sheetFormatPr baseColWidth="10" defaultColWidth="8.6640625" defaultRowHeight="15" x14ac:dyDescent="0.2"/>
  <cols>
    <col min="1" max="1" width="3" customWidth="1"/>
    <col min="2" max="2" width="132.1640625" customWidth="1"/>
    <col min="3" max="3" width="3" customWidth="1"/>
  </cols>
  <sheetData>
    <row r="1" spans="2:2" ht="37.5" customHeight="1" x14ac:dyDescent="0.2">
      <c r="B1" s="28"/>
    </row>
    <row r="2" spans="2:2" ht="18" x14ac:dyDescent="0.2">
      <c r="B2" s="56" t="s">
        <v>125</v>
      </c>
    </row>
    <row r="3" spans="2:2" ht="24" customHeight="1" x14ac:dyDescent="0.2">
      <c r="B3" s="1"/>
    </row>
    <row r="4" spans="2:2" ht="65" customHeight="1" x14ac:dyDescent="0.2">
      <c r="B4" s="30" t="s">
        <v>107</v>
      </c>
    </row>
    <row r="5" spans="2:2" ht="57" x14ac:dyDescent="0.2">
      <c r="B5" s="31" t="s">
        <v>108</v>
      </c>
    </row>
    <row r="6" spans="2:2" ht="24" customHeight="1" x14ac:dyDescent="0.2">
      <c r="B6" s="1"/>
    </row>
    <row r="7" spans="2:2" ht="129.75" customHeight="1" x14ac:dyDescent="0.2">
      <c r="B7" s="30" t="s">
        <v>109</v>
      </c>
    </row>
    <row r="8" spans="2:2" ht="85" x14ac:dyDescent="0.2">
      <c r="B8" s="31" t="s">
        <v>110</v>
      </c>
    </row>
    <row r="9" spans="2:2" ht="24" customHeight="1" x14ac:dyDescent="0.2">
      <c r="B9" s="1"/>
    </row>
    <row r="10" spans="2:2" ht="59" customHeight="1" x14ac:dyDescent="0.2">
      <c r="B10" s="30" t="s">
        <v>111</v>
      </c>
    </row>
    <row r="11" spans="2:2" ht="43" x14ac:dyDescent="0.2">
      <c r="B11" s="31" t="s">
        <v>112</v>
      </c>
    </row>
    <row r="12" spans="2:2" ht="24" customHeight="1" x14ac:dyDescent="0.2">
      <c r="B12" s="1"/>
    </row>
    <row r="13" spans="2:2" ht="43" customHeight="1" x14ac:dyDescent="0.2">
      <c r="B13" s="30" t="s">
        <v>113</v>
      </c>
    </row>
    <row r="14" spans="2:2" ht="29" x14ac:dyDescent="0.2">
      <c r="B14" s="31" t="s">
        <v>114</v>
      </c>
    </row>
    <row r="15" spans="2:2" ht="24" customHeight="1" x14ac:dyDescent="0.2">
      <c r="B15" s="1"/>
    </row>
    <row r="16" spans="2:2" ht="53" customHeight="1" x14ac:dyDescent="0.2">
      <c r="B16" s="30" t="s">
        <v>115</v>
      </c>
    </row>
    <row r="17" spans="2:2" ht="57" customHeight="1" x14ac:dyDescent="0.2">
      <c r="B17" s="32" t="s">
        <v>116</v>
      </c>
    </row>
    <row r="19" spans="2:2" ht="24" customHeight="1" x14ac:dyDescent="0.2">
      <c r="B19" s="33" t="s">
        <v>117</v>
      </c>
    </row>
    <row r="20" spans="2:2" ht="43" customHeight="1" x14ac:dyDescent="0.2">
      <c r="B20" s="34" t="s">
        <v>118</v>
      </c>
    </row>
    <row r="22" spans="2:2" x14ac:dyDescent="0.2">
      <c r="B22" s="35" t="s">
        <v>119</v>
      </c>
    </row>
    <row r="23" spans="2:2" ht="29" x14ac:dyDescent="0.2">
      <c r="B23" s="55" t="s">
        <v>121</v>
      </c>
    </row>
    <row r="24" spans="2:2" x14ac:dyDescent="0.2">
      <c r="B24" s="29" t="s">
        <v>120</v>
      </c>
    </row>
    <row r="25" spans="2:2" x14ac:dyDescent="0.2">
      <c r="B25" s="29" t="s">
        <v>122</v>
      </c>
    </row>
  </sheetData>
  <hyperlinks>
    <hyperlink ref="B17" r:id="rId1" xr:uid="{00000000-0004-0000-0200-000000000000}"/>
    <hyperlink ref="B24" r:id="rId2" xr:uid="{60CE991E-2009-A543-9266-A0971E8AC37E}"/>
    <hyperlink ref="B25" r:id="rId3" xr:uid="{BA9469A7-1E51-B74F-BD8D-B7D1C1A243E8}"/>
  </hyperlinks>
  <pageMargins left="0.75" right="0.75" top="1" bottom="1" header="0.511811023622047" footer="0.511811023622047"/>
  <pageSetup paperSize="9" orientation="portrait" horizontalDpi="300" verticalDpi="30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Happiness Expenses</vt:lpstr>
      <vt:lpstr>Summary Dashboard</vt:lpstr>
      <vt:lpstr>About &amp; How To Use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Jacqueline Wong</cp:lastModifiedBy>
  <cp:revision>0</cp:revision>
  <dcterms:created xsi:type="dcterms:W3CDTF">2026-02-26T12:14:57Z</dcterms:created>
  <dcterms:modified xsi:type="dcterms:W3CDTF">2026-04-24T07:37:26Z</dcterms:modified>
  <dc:language>en-US</dc:language>
</cp:coreProperties>
</file>